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enia\Downloads\"/>
    </mc:Choice>
  </mc:AlternateContent>
  <xr:revisionPtr revIDLastSave="0" documentId="13_ncr:1_{A1F75D42-DFB8-4B50-A1E9-4794D091EE3B}" xr6:coauthVersionLast="47" xr6:coauthVersionMax="47" xr10:uidLastSave="{00000000-0000-0000-0000-000000000000}"/>
  <bookViews>
    <workbookView xWindow="-120" yWindow="480" windowWidth="29040" windowHeight="15840" tabRatio="912" activeTab="4" xr2:uid="{00000000-000D-0000-FFFF-FFFF00000000}"/>
  </bookViews>
  <sheets>
    <sheet name="Eelarve" sheetId="1" r:id="rId1"/>
    <sheet name="Kaudsed kulud" sheetId="21" r:id="rId2"/>
    <sheet name="1. Meeskonna tööjõukulud" sheetId="6" r:id="rId3"/>
    <sheet name="2. Muud tööjõukulud" sheetId="7" r:id="rId4"/>
    <sheet name="3. Tegevused" sheetId="20" r:id="rId5"/>
    <sheet name="4. Soetused" sheetId="8" r:id="rId6"/>
    <sheet name="KOOND" sheetId="17" r:id="rId7"/>
  </sheets>
  <externalReferences>
    <externalReference r:id="rId8"/>
  </externalReferences>
  <definedNames>
    <definedName name="_xlnm.Print_Area" localSheetId="2">'1. Meeskonna tööjõukulud'!$A$1:$L$140</definedName>
    <definedName name="_xlnm.Print_Area" localSheetId="3">'2. Muud tööjõukulud'!$A$1:$M$162</definedName>
    <definedName name="_xlnm.Print_Area" localSheetId="4">'3. Tegevused'!$A$1:$L$216</definedName>
    <definedName name="_xlnm.Print_Area" localSheetId="5">'4. Soetused'!$A$1:$L$106</definedName>
    <definedName name="_xlnm.Print_Area" localSheetId="0">Eelarve!$A$1:$J$79</definedName>
    <definedName name="_xlnm.Print_Area" localSheetId="6">KOOND!$A$1:$I$28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4" i="20" l="1"/>
  <c r="C184" i="20"/>
  <c r="B184" i="20"/>
  <c r="J184" i="20" s="1"/>
  <c r="D195" i="20"/>
  <c r="C195" i="20"/>
  <c r="B195" i="20"/>
  <c r="A196" i="20"/>
  <c r="A185" i="20"/>
  <c r="D197" i="20"/>
  <c r="C197" i="20"/>
  <c r="J195" i="20"/>
  <c r="D186" i="20"/>
  <c r="C186" i="20"/>
  <c r="B206" i="20"/>
  <c r="C206" i="20"/>
  <c r="D206" i="20"/>
  <c r="A207" i="20"/>
  <c r="C208" i="20"/>
  <c r="J206" i="20" s="1"/>
  <c r="D208" i="20"/>
  <c r="B3" i="7"/>
  <c r="E86" i="7"/>
  <c r="D86" i="7"/>
  <c r="C86" i="7"/>
  <c r="B86" i="7"/>
  <c r="E76" i="7"/>
  <c r="D76" i="7"/>
  <c r="C76" i="7"/>
  <c r="L76" i="7" s="1"/>
  <c r="B76" i="7"/>
  <c r="E66" i="7"/>
  <c r="D66" i="7"/>
  <c r="C66" i="7"/>
  <c r="B66" i="7"/>
  <c r="E56" i="7"/>
  <c r="D56" i="7"/>
  <c r="C56" i="7"/>
  <c r="B56" i="7"/>
  <c r="K56" i="7" s="1"/>
  <c r="E4" i="7"/>
  <c r="C4" i="7"/>
  <c r="C115" i="7"/>
  <c r="C109" i="7"/>
  <c r="A97" i="7"/>
  <c r="A87" i="7"/>
  <c r="A77" i="7"/>
  <c r="D78" i="7"/>
  <c r="C78" i="7"/>
  <c r="A67" i="7"/>
  <c r="A57" i="7"/>
  <c r="A46" i="7"/>
  <c r="D68" i="7"/>
  <c r="C68" i="7"/>
  <c r="D58" i="7"/>
  <c r="C58" i="7"/>
  <c r="K184" i="20" l="1"/>
  <c r="K195" i="20"/>
  <c r="K206" i="20"/>
  <c r="D115" i="7"/>
  <c r="D109" i="7"/>
  <c r="D4" i="7" s="1"/>
  <c r="K66" i="7"/>
  <c r="K76" i="7"/>
  <c r="L56" i="7"/>
  <c r="L66" i="7"/>
  <c r="I31" i="1"/>
  <c r="I32" i="1"/>
  <c r="I33" i="1"/>
  <c r="E31" i="1"/>
  <c r="E32" i="1"/>
  <c r="E33" i="1"/>
  <c r="I58" i="1" l="1"/>
  <c r="I59" i="1"/>
  <c r="E58" i="1"/>
  <c r="E59" i="1"/>
  <c r="C26" i="21" l="1"/>
  <c r="A2" i="21"/>
  <c r="D173" i="20" l="1"/>
  <c r="C173" i="20"/>
  <c r="D162" i="20"/>
  <c r="C162" i="20"/>
  <c r="D151" i="20"/>
  <c r="C151" i="20"/>
  <c r="D140" i="20"/>
  <c r="C140" i="20"/>
  <c r="D129" i="20"/>
  <c r="C129" i="20"/>
  <c r="D118" i="20"/>
  <c r="C118" i="20"/>
  <c r="D107" i="20"/>
  <c r="C107" i="20"/>
  <c r="D96" i="20"/>
  <c r="C96" i="20"/>
  <c r="D85" i="20"/>
  <c r="C85" i="20"/>
  <c r="D74" i="20"/>
  <c r="C74" i="20"/>
  <c r="D63" i="20"/>
  <c r="C63" i="20"/>
  <c r="C52" i="20"/>
  <c r="D52" i="20"/>
  <c r="D41" i="20"/>
  <c r="C41" i="20"/>
  <c r="D30" i="20"/>
  <c r="C30" i="20"/>
  <c r="A174" i="20"/>
  <c r="A163" i="20"/>
  <c r="A152" i="20"/>
  <c r="A130" i="20"/>
  <c r="A141" i="20"/>
  <c r="A119" i="20"/>
  <c r="A108" i="20"/>
  <c r="A97" i="20"/>
  <c r="A86" i="20"/>
  <c r="A75" i="20"/>
  <c r="A64" i="20"/>
  <c r="A53" i="20"/>
  <c r="A42" i="20"/>
  <c r="A31" i="20"/>
  <c r="D175" i="20"/>
  <c r="C175" i="20"/>
  <c r="D164" i="20"/>
  <c r="C164" i="20"/>
  <c r="D153" i="20"/>
  <c r="C153" i="20"/>
  <c r="D142" i="20"/>
  <c r="C142" i="20"/>
  <c r="D131" i="20"/>
  <c r="C131" i="20"/>
  <c r="D120" i="20"/>
  <c r="C120" i="20"/>
  <c r="D109" i="20"/>
  <c r="C109" i="20"/>
  <c r="D98" i="20"/>
  <c r="C98" i="20"/>
  <c r="D87" i="20"/>
  <c r="C87" i="20"/>
  <c r="D76" i="20"/>
  <c r="C76" i="20"/>
  <c r="D65" i="20"/>
  <c r="C65" i="20"/>
  <c r="D54" i="20"/>
  <c r="C54" i="20"/>
  <c r="D43" i="20"/>
  <c r="C43" i="20"/>
  <c r="D32" i="20"/>
  <c r="C32" i="20"/>
  <c r="D131" i="6"/>
  <c r="D4" i="6" s="1"/>
  <c r="C131" i="6"/>
  <c r="C137" i="6"/>
  <c r="C4" i="6" s="1"/>
  <c r="D137" i="6"/>
  <c r="D107" i="6"/>
  <c r="C107" i="6"/>
  <c r="D96" i="6"/>
  <c r="C96" i="6"/>
  <c r="D85" i="6"/>
  <c r="C85" i="6"/>
  <c r="A108" i="6"/>
  <c r="A97" i="6"/>
  <c r="D98" i="6"/>
  <c r="C98" i="6"/>
  <c r="A86" i="6"/>
  <c r="D87" i="6"/>
  <c r="C87" i="6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60" i="1"/>
  <c r="E44" i="1"/>
  <c r="B30" i="20" s="1"/>
  <c r="E45" i="1"/>
  <c r="B41" i="20" s="1"/>
  <c r="E46" i="1"/>
  <c r="B52" i="20" s="1"/>
  <c r="E47" i="1"/>
  <c r="B63" i="20" s="1"/>
  <c r="E48" i="1"/>
  <c r="B74" i="20" s="1"/>
  <c r="E49" i="1"/>
  <c r="B85" i="20" s="1"/>
  <c r="E50" i="1"/>
  <c r="B96" i="20" s="1"/>
  <c r="E51" i="1"/>
  <c r="B107" i="20" s="1"/>
  <c r="E52" i="1"/>
  <c r="B118" i="20" s="1"/>
  <c r="E53" i="1"/>
  <c r="B129" i="20" s="1"/>
  <c r="E54" i="1"/>
  <c r="B140" i="20" s="1"/>
  <c r="E55" i="1"/>
  <c r="B151" i="20" s="1"/>
  <c r="E56" i="1"/>
  <c r="B162" i="20" s="1"/>
  <c r="E57" i="1"/>
  <c r="B173" i="20" s="1"/>
  <c r="E60" i="1"/>
  <c r="I20" i="1"/>
  <c r="I21" i="1"/>
  <c r="E20" i="1"/>
  <c r="B96" i="6" s="1"/>
  <c r="J96" i="6" s="1"/>
  <c r="E21" i="1"/>
  <c r="B107" i="6" s="1"/>
  <c r="K118" i="20" l="1"/>
  <c r="J173" i="20"/>
  <c r="J85" i="20"/>
  <c r="J140" i="20"/>
  <c r="J52" i="20"/>
  <c r="K52" i="20"/>
  <c r="J107" i="20"/>
  <c r="J74" i="20"/>
  <c r="J162" i="20"/>
  <c r="K41" i="20"/>
  <c r="J41" i="20"/>
  <c r="J129" i="20"/>
  <c r="J63" i="20"/>
  <c r="J151" i="20"/>
  <c r="J96" i="20"/>
  <c r="J30" i="20"/>
  <c r="K63" i="20"/>
  <c r="J118" i="20"/>
  <c r="K74" i="20"/>
  <c r="K162" i="20"/>
  <c r="K151" i="20"/>
  <c r="K96" i="20"/>
  <c r="K107" i="20"/>
  <c r="K30" i="20"/>
  <c r="K85" i="20"/>
  <c r="K173" i="20"/>
  <c r="K140" i="20"/>
  <c r="K129" i="20"/>
  <c r="K96" i="6"/>
  <c r="K85" i="6"/>
  <c r="B3" i="17" l="1"/>
  <c r="A9" i="7" l="1"/>
  <c r="C74" i="8" l="1"/>
  <c r="D74" i="8"/>
  <c r="C87" i="8"/>
  <c r="C96" i="8"/>
  <c r="D96" i="8"/>
  <c r="C85" i="8"/>
  <c r="D85" i="8"/>
  <c r="C63" i="8"/>
  <c r="D63" i="8"/>
  <c r="C52" i="8"/>
  <c r="D52" i="8"/>
  <c r="C41" i="8"/>
  <c r="D41" i="8"/>
  <c r="D30" i="8"/>
  <c r="C30" i="8"/>
  <c r="C19" i="8"/>
  <c r="D19" i="8"/>
  <c r="C8" i="8"/>
  <c r="D8" i="8"/>
  <c r="A42" i="8"/>
  <c r="A97" i="8"/>
  <c r="A86" i="8"/>
  <c r="D98" i="8"/>
  <c r="C98" i="8"/>
  <c r="D87" i="8"/>
  <c r="A75" i="8"/>
  <c r="A64" i="8"/>
  <c r="A53" i="8"/>
  <c r="A31" i="8"/>
  <c r="A20" i="8"/>
  <c r="A9" i="8"/>
  <c r="A2" i="8"/>
  <c r="C19" i="20"/>
  <c r="D19" i="20"/>
  <c r="C8" i="20"/>
  <c r="D8" i="20"/>
  <c r="A20" i="20"/>
  <c r="A9" i="20"/>
  <c r="A2" i="20"/>
  <c r="C152" i="7"/>
  <c r="D152" i="7"/>
  <c r="E152" i="7"/>
  <c r="C141" i="7"/>
  <c r="D141" i="7"/>
  <c r="E141" i="7"/>
  <c r="C130" i="7"/>
  <c r="D130" i="7"/>
  <c r="E130" i="7"/>
  <c r="C119" i="7"/>
  <c r="D119" i="7"/>
  <c r="E119" i="7"/>
  <c r="E113" i="7"/>
  <c r="E107" i="7"/>
  <c r="E96" i="7"/>
  <c r="C96" i="7"/>
  <c r="D96" i="7"/>
  <c r="C45" i="7"/>
  <c r="D45" i="7"/>
  <c r="E45" i="7"/>
  <c r="C33" i="7"/>
  <c r="D33" i="7"/>
  <c r="E33" i="7"/>
  <c r="D21" i="7"/>
  <c r="E21" i="7"/>
  <c r="C21" i="7"/>
  <c r="E8" i="7"/>
  <c r="D8" i="7"/>
  <c r="C8" i="7"/>
  <c r="A153" i="7"/>
  <c r="A142" i="7"/>
  <c r="A131" i="7"/>
  <c r="A120" i="7"/>
  <c r="E154" i="7"/>
  <c r="E143" i="7"/>
  <c r="E132" i="7"/>
  <c r="A114" i="7"/>
  <c r="A108" i="7"/>
  <c r="A34" i="7"/>
  <c r="A22" i="7"/>
  <c r="E121" i="7"/>
  <c r="A2" i="7"/>
  <c r="D118" i="6"/>
  <c r="C118" i="6"/>
  <c r="D74" i="6"/>
  <c r="C74" i="6"/>
  <c r="D63" i="6"/>
  <c r="C63" i="6"/>
  <c r="D52" i="6"/>
  <c r="C52" i="6"/>
  <c r="D41" i="6"/>
  <c r="C41" i="6"/>
  <c r="D30" i="6"/>
  <c r="C30" i="6"/>
  <c r="D19" i="6"/>
  <c r="C19" i="6"/>
  <c r="D8" i="6"/>
  <c r="C8" i="6"/>
  <c r="A135" i="6"/>
  <c r="A129" i="6"/>
  <c r="A119" i="6"/>
  <c r="D120" i="6"/>
  <c r="C120" i="6"/>
  <c r="A75" i="6"/>
  <c r="D109" i="6"/>
  <c r="C109" i="6"/>
  <c r="D76" i="6"/>
  <c r="C76" i="6"/>
  <c r="A64" i="6"/>
  <c r="A53" i="6"/>
  <c r="A42" i="6"/>
  <c r="A31" i="6"/>
  <c r="A20" i="6"/>
  <c r="A9" i="6"/>
  <c r="G36" i="1"/>
  <c r="D113" i="7" s="1"/>
  <c r="F36" i="1"/>
  <c r="C113" i="7" s="1"/>
  <c r="G35" i="1"/>
  <c r="D107" i="7" s="1"/>
  <c r="F35" i="1"/>
  <c r="C107" i="7" s="1"/>
  <c r="B1" i="6"/>
  <c r="A2" i="6"/>
  <c r="A16" i="17"/>
  <c r="A14" i="17"/>
  <c r="A12" i="17"/>
  <c r="A10" i="17"/>
  <c r="A8" i="17"/>
  <c r="C1" i="17"/>
  <c r="H3" i="17"/>
  <c r="H2" i="17"/>
  <c r="K96" i="8" l="1"/>
  <c r="K74" i="6"/>
  <c r="K85" i="8"/>
  <c r="K118" i="6"/>
  <c r="K107" i="6"/>
  <c r="F11" i="17" l="1"/>
  <c r="F19" i="17" s="1"/>
  <c r="I72" i="1"/>
  <c r="E72" i="1"/>
  <c r="I70" i="1"/>
  <c r="E70" i="1"/>
  <c r="B96" i="8" s="1"/>
  <c r="J96" i="8" s="1"/>
  <c r="I69" i="1"/>
  <c r="E69" i="1"/>
  <c r="B85" i="8" s="1"/>
  <c r="J85" i="8" s="1"/>
  <c r="I68" i="1"/>
  <c r="E68" i="1"/>
  <c r="B74" i="8" s="1"/>
  <c r="I67" i="1"/>
  <c r="E67" i="1"/>
  <c r="B63" i="8" s="1"/>
  <c r="I66" i="1"/>
  <c r="E66" i="1"/>
  <c r="B52" i="8" s="1"/>
  <c r="I65" i="1"/>
  <c r="E65" i="1"/>
  <c r="B41" i="8" s="1"/>
  <c r="I64" i="1"/>
  <c r="E64" i="1"/>
  <c r="B30" i="8" s="1"/>
  <c r="I63" i="1"/>
  <c r="E63" i="1"/>
  <c r="B19" i="8" s="1"/>
  <c r="I62" i="1"/>
  <c r="E62" i="1"/>
  <c r="B8" i="8" s="1"/>
  <c r="H61" i="1"/>
  <c r="G61" i="1"/>
  <c r="F61" i="1"/>
  <c r="I43" i="1"/>
  <c r="E43" i="1"/>
  <c r="B19" i="20" s="1"/>
  <c r="I42" i="1"/>
  <c r="E42" i="1"/>
  <c r="B8" i="20" s="1"/>
  <c r="H41" i="1"/>
  <c r="G41" i="1"/>
  <c r="D3" i="20" s="1"/>
  <c r="F41" i="1"/>
  <c r="C3" i="20" s="1"/>
  <c r="I40" i="1"/>
  <c r="E40" i="1"/>
  <c r="B152" i="7" s="1"/>
  <c r="K152" i="7" s="1"/>
  <c r="I39" i="1"/>
  <c r="E39" i="1"/>
  <c r="B141" i="7" s="1"/>
  <c r="K141" i="7" s="1"/>
  <c r="I38" i="1"/>
  <c r="E38" i="1"/>
  <c r="B130" i="7" s="1"/>
  <c r="K130" i="7" s="1"/>
  <c r="I37" i="1"/>
  <c r="E37" i="1"/>
  <c r="B119" i="7" s="1"/>
  <c r="K119" i="7" s="1"/>
  <c r="I34" i="1"/>
  <c r="E34" i="1"/>
  <c r="B96" i="7" s="1"/>
  <c r="I30" i="1"/>
  <c r="E30" i="1"/>
  <c r="I29" i="1"/>
  <c r="E29" i="1"/>
  <c r="B45" i="7" s="1"/>
  <c r="I28" i="1"/>
  <c r="E28" i="1"/>
  <c r="B33" i="7" s="1"/>
  <c r="I27" i="1"/>
  <c r="E27" i="1"/>
  <c r="B21" i="7" s="1"/>
  <c r="I26" i="1"/>
  <c r="E26" i="1"/>
  <c r="B8" i="7" s="1"/>
  <c r="H25" i="1"/>
  <c r="G24" i="1"/>
  <c r="D135" i="6" s="1"/>
  <c r="F24" i="1"/>
  <c r="C135" i="6" s="1"/>
  <c r="G23" i="1"/>
  <c r="D129" i="6" s="1"/>
  <c r="F23" i="1"/>
  <c r="C129" i="6" s="1"/>
  <c r="I22" i="1"/>
  <c r="E22" i="1"/>
  <c r="B118" i="6" s="1"/>
  <c r="J118" i="6" s="1"/>
  <c r="I19" i="1"/>
  <c r="E19" i="1"/>
  <c r="I18" i="1"/>
  <c r="E18" i="1"/>
  <c r="B74" i="6" s="1"/>
  <c r="J74" i="6" s="1"/>
  <c r="I17" i="1"/>
  <c r="E17" i="1"/>
  <c r="B63" i="6" s="1"/>
  <c r="I16" i="1"/>
  <c r="E16" i="1"/>
  <c r="B52" i="6" s="1"/>
  <c r="I15" i="1"/>
  <c r="E15" i="1"/>
  <c r="B41" i="6" s="1"/>
  <c r="I14" i="1"/>
  <c r="E14" i="1"/>
  <c r="B30" i="6" s="1"/>
  <c r="I13" i="1"/>
  <c r="E13" i="1"/>
  <c r="B19" i="6" s="1"/>
  <c r="I12" i="1"/>
  <c r="E12" i="1"/>
  <c r="B8" i="6" s="1"/>
  <c r="H11" i="1"/>
  <c r="J107" i="6" l="1"/>
  <c r="B85" i="6"/>
  <c r="J85" i="6" s="1"/>
  <c r="H71" i="1"/>
  <c r="E3" i="7"/>
  <c r="C3" i="8"/>
  <c r="D3" i="8"/>
  <c r="D16" i="17"/>
  <c r="C16" i="17"/>
  <c r="E23" i="1"/>
  <c r="B129" i="6" s="1"/>
  <c r="E24" i="1"/>
  <c r="I61" i="1"/>
  <c r="E36" i="1"/>
  <c r="B113" i="7" s="1"/>
  <c r="F11" i="1"/>
  <c r="C3" i="6" s="1"/>
  <c r="E41" i="1"/>
  <c r="B3" i="20" s="1"/>
  <c r="I41" i="1"/>
  <c r="E35" i="1"/>
  <c r="B107" i="7" s="1"/>
  <c r="E61" i="1"/>
  <c r="B3" i="8" s="1"/>
  <c r="H74" i="1"/>
  <c r="G11" i="1"/>
  <c r="D3" i="6" s="1"/>
  <c r="I23" i="1"/>
  <c r="I24" i="1"/>
  <c r="E11" i="1" l="1"/>
  <c r="B3" i="6" s="1"/>
  <c r="B135" i="6"/>
  <c r="F10" i="17"/>
  <c r="F18" i="17" s="1"/>
  <c r="E25" i="1"/>
  <c r="I11" i="1"/>
  <c r="F73" i="1" l="1"/>
  <c r="E71" i="1"/>
  <c r="E74" i="1"/>
  <c r="H77" i="1" s="1"/>
  <c r="G17" i="17" l="1"/>
  <c r="H16" i="17" s="1"/>
  <c r="C65" i="6" l="1"/>
  <c r="K63" i="6" s="1"/>
  <c r="C10" i="6"/>
  <c r="K8" i="6" s="1"/>
  <c r="C21" i="6"/>
  <c r="K19" i="6" s="1"/>
  <c r="C32" i="6"/>
  <c r="K30" i="6" s="1"/>
  <c r="C43" i="6"/>
  <c r="K41" i="6" s="1"/>
  <c r="C54" i="6"/>
  <c r="K52" i="6" s="1"/>
  <c r="D10" i="6"/>
  <c r="D21" i="6"/>
  <c r="D32" i="6"/>
  <c r="D43" i="6"/>
  <c r="D54" i="6"/>
  <c r="D65" i="6"/>
  <c r="C10" i="8"/>
  <c r="K8" i="8" s="1"/>
  <c r="C21" i="8"/>
  <c r="C32" i="8"/>
  <c r="K30" i="8" s="1"/>
  <c r="C43" i="8"/>
  <c r="K41" i="8" s="1"/>
  <c r="C54" i="8"/>
  <c r="K52" i="8" s="1"/>
  <c r="C65" i="8"/>
  <c r="K63" i="8" s="1"/>
  <c r="C76" i="8"/>
  <c r="K74" i="8" s="1"/>
  <c r="C10" i="7"/>
  <c r="L8" i="7" s="1"/>
  <c r="C23" i="7"/>
  <c r="L21" i="7" s="1"/>
  <c r="C35" i="7"/>
  <c r="L33" i="7" s="1"/>
  <c r="C47" i="7"/>
  <c r="L45" i="7" s="1"/>
  <c r="C88" i="7"/>
  <c r="L86" i="7" s="1"/>
  <c r="C98" i="7"/>
  <c r="L96" i="7" s="1"/>
  <c r="C10" i="20"/>
  <c r="C21" i="20"/>
  <c r="K19" i="20" s="1"/>
  <c r="E14" i="17"/>
  <c r="D10" i="7"/>
  <c r="D23" i="7"/>
  <c r="D35" i="7"/>
  <c r="D47" i="7"/>
  <c r="D88" i="7"/>
  <c r="D98" i="7"/>
  <c r="D10" i="20"/>
  <c r="D21" i="20"/>
  <c r="D10" i="8"/>
  <c r="D21" i="8"/>
  <c r="D32" i="8"/>
  <c r="D43" i="8"/>
  <c r="D54" i="8"/>
  <c r="D65" i="8"/>
  <c r="D76" i="8"/>
  <c r="I6" i="20"/>
  <c r="D1" i="20"/>
  <c r="I6" i="8"/>
  <c r="D1" i="8"/>
  <c r="D1" i="7"/>
  <c r="D4" i="20" l="1"/>
  <c r="C4" i="20"/>
  <c r="D13" i="17"/>
  <c r="K8" i="20"/>
  <c r="E13" i="17"/>
  <c r="J19" i="8"/>
  <c r="K19" i="8"/>
  <c r="K86" i="7"/>
  <c r="K21" i="7"/>
  <c r="K33" i="7"/>
  <c r="K96" i="7"/>
  <c r="D4" i="8"/>
  <c r="E15" i="17" s="1"/>
  <c r="J52" i="8"/>
  <c r="C4" i="8"/>
  <c r="D15" i="17" s="1"/>
  <c r="K45" i="7"/>
  <c r="K8" i="7"/>
  <c r="L113" i="7"/>
  <c r="L107" i="7"/>
  <c r="K135" i="6"/>
  <c r="K129" i="6"/>
  <c r="J30" i="6"/>
  <c r="J8" i="8"/>
  <c r="J52" i="6"/>
  <c r="J41" i="6"/>
  <c r="J19" i="20"/>
  <c r="C14" i="17"/>
  <c r="J41" i="8"/>
  <c r="J63" i="6"/>
  <c r="J63" i="8"/>
  <c r="J19" i="6"/>
  <c r="J30" i="8"/>
  <c r="J74" i="8"/>
  <c r="J8" i="20"/>
  <c r="D14" i="17"/>
  <c r="D8" i="17"/>
  <c r="J8" i="6"/>
  <c r="K107" i="7" l="1"/>
  <c r="E11" i="17"/>
  <c r="K113" i="7"/>
  <c r="J4" i="20"/>
  <c r="J129" i="6"/>
  <c r="G15" i="17"/>
  <c r="H14" i="17" s="1"/>
  <c r="G13" i="17"/>
  <c r="E8" i="17"/>
  <c r="C12" i="17"/>
  <c r="J4" i="8"/>
  <c r="J135" i="6"/>
  <c r="C8" i="17"/>
  <c r="C10" i="17"/>
  <c r="D11" i="17" l="1"/>
  <c r="G11" i="17" s="1"/>
  <c r="H10" i="17" s="1"/>
  <c r="K4" i="7"/>
  <c r="H12" i="17"/>
  <c r="E9" i="17"/>
  <c r="E19" i="17" s="1"/>
  <c r="C18" i="17"/>
  <c r="D9" i="17"/>
  <c r="J4" i="6"/>
  <c r="F20" i="17" l="1"/>
  <c r="E20" i="17"/>
  <c r="D19" i="17"/>
  <c r="G9" i="17"/>
  <c r="D21" i="17" s="1"/>
  <c r="D23" i="17" l="1"/>
  <c r="G19" i="17"/>
  <c r="G20" i="17" s="1"/>
  <c r="H8" i="17"/>
  <c r="H19" i="17" l="1"/>
  <c r="E12" i="17"/>
  <c r="I35" i="1"/>
  <c r="I36" i="1"/>
  <c r="G25" i="1"/>
  <c r="F25" i="1"/>
  <c r="D3" i="7" l="1"/>
  <c r="G71" i="1"/>
  <c r="C3" i="7"/>
  <c r="F71" i="1"/>
  <c r="D12" i="17"/>
  <c r="I25" i="1"/>
  <c r="F74" i="1"/>
  <c r="F77" i="1" s="1"/>
  <c r="G74" i="1"/>
  <c r="E10" i="17" l="1"/>
  <c r="E18" i="17" s="1"/>
  <c r="I74" i="1"/>
  <c r="B4" i="1" s="1"/>
  <c r="I71" i="1"/>
  <c r="D10" i="17"/>
  <c r="D18" i="17" s="1"/>
  <c r="G77" i="1"/>
  <c r="I75" i="1"/>
  <c r="G76" i="1" s="1"/>
  <c r="I77" i="1" l="1"/>
  <c r="I76" i="1"/>
  <c r="H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Siiri</author>
  </authors>
  <commentList>
    <comment ref="F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KÜSK toetus võib olla kuni 90% projekti eelarvest</t>
        </r>
      </text>
    </comment>
    <comment ref="G8" authorId="0" shapeId="0" xr:uid="{00000000-0006-0000-0500-000002000000}">
      <text>
        <r>
          <rPr>
            <sz val="9"/>
            <color indexed="81"/>
            <rFont val="Tahoma"/>
            <family val="2"/>
            <charset val="186"/>
          </rPr>
          <t>Omafinantseering peab olema vähemalt 10% projekti eelarvest</t>
        </r>
      </text>
    </comment>
  </commentList>
</comments>
</file>

<file path=xl/sharedStrings.xml><?xml version="1.0" encoding="utf-8"?>
<sst xmlns="http://schemas.openxmlformats.org/spreadsheetml/2006/main" count="459" uniqueCount="135">
  <si>
    <t>Ühik</t>
  </si>
  <si>
    <t>Ühiku hind</t>
  </si>
  <si>
    <t>Kokku</t>
  </si>
  <si>
    <t>Projekt:</t>
  </si>
  <si>
    <t>x</t>
  </si>
  <si>
    <t>Projekti eelarve</t>
  </si>
  <si>
    <t>Tegelikud kulud</t>
  </si>
  <si>
    <t>Summa</t>
  </si>
  <si>
    <t>Kuupäev</t>
  </si>
  <si>
    <t>Kellele makstud</t>
  </si>
  <si>
    <t>Eelarve kasutamata jääk/ ülekulu</t>
  </si>
  <si>
    <t>eelarve</t>
  </si>
  <si>
    <t>täitmine</t>
  </si>
  <si>
    <t>Algdokumendi nimetus ja number</t>
  </si>
  <si>
    <t>Eelarve kasutamata jääk:</t>
  </si>
  <si>
    <t>Eelarve</t>
  </si>
  <si>
    <t>Eelarve jääk/ ülekulu</t>
  </si>
  <si>
    <t>Täitmine</t>
  </si>
  <si>
    <t>Tegelikud kulud vastavalt finantseerimisallikale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</si>
  <si>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</si>
  <si>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</si>
  <si>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</si>
  <si>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</si>
  <si>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</si>
  <si>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</si>
  <si>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>Projekti eelarve (eurodes)</t>
  </si>
  <si>
    <t>Finantseerimisallikad (eurodes)</t>
  </si>
  <si>
    <t>Aruanne seisuga:</t>
  </si>
  <si>
    <t>Toetuse saaja esindusõigusliku isiku nimi ja ametinimetus</t>
  </si>
  <si>
    <t>Rahaline omafin.</t>
  </si>
  <si>
    <t xml:space="preserve"> </t>
  </si>
  <si>
    <t>Kulugrupp</t>
  </si>
  <si>
    <t>Pangakontolt tasumise kuupäev</t>
  </si>
  <si>
    <t>Rahaline omafinantseering</t>
  </si>
  <si>
    <t>Rahaline omafinant-seering</t>
  </si>
  <si>
    <t>Kulugrupi eelarverida</t>
  </si>
  <si>
    <t>Projekti pealkiri:</t>
  </si>
  <si>
    <t>Projekti maksumus kokku:</t>
  </si>
  <si>
    <t xml:space="preserve">ACFi toetus </t>
  </si>
  <si>
    <t>Kaasfinantseering</t>
  </si>
  <si>
    <t>Kogu projekti maksu-mus</t>
  </si>
  <si>
    <t>Vaba-tahtlik töö</t>
  </si>
  <si>
    <t>Toetuse saaja otsesed kulud</t>
  </si>
  <si>
    <t>1. Projekti meeskonna tööjõukulud</t>
  </si>
  <si>
    <t>2. Muud tööjõukulud (sh vabatahtlik töö)</t>
  </si>
  <si>
    <t>3. Projekti tegevustega otseselt seotud kulud (sh sisseostetud teenused, tööd ja väikevahendid)</t>
  </si>
  <si>
    <t xml:space="preserve">4. Projekti elluviimiseks vajaliku põhivara soetamisega seotud kulud </t>
  </si>
  <si>
    <t>Toetuse saaja otsesed kulud kokku</t>
  </si>
  <si>
    <t>Kaudsete kulude osatähtsus otsestest projekti meeskonna tööjõukuludest</t>
  </si>
  <si>
    <t>PROJEKTI EELARVE KOKKU</t>
  </si>
  <si>
    <t>s.h. kaasfinantseering kulugruppides 1-5 kokku</t>
  </si>
  <si>
    <t>Osatähtsused kaasfinantseeringust</t>
  </si>
  <si>
    <t xml:space="preserve">ACF KULUARUANNE </t>
  </si>
  <si>
    <t>ACFi toetus</t>
  </si>
  <si>
    <t>Vabatahtlik töö</t>
  </si>
  <si>
    <r>
      <t xml:space="preserve">Tehingu majanduslik sisu     
    </t>
    </r>
    <r>
      <rPr>
        <i/>
        <sz val="11"/>
        <rFont val="Times New Roman"/>
        <family val="1"/>
      </rPr>
      <t>(s.h. mis üritus, ürituse kuupäev, kulu sisu)</t>
    </r>
  </si>
  <si>
    <r>
      <t xml:space="preserve">Osatähtsused </t>
    </r>
    <r>
      <rPr>
        <b/>
        <i/>
        <u/>
        <sz val="11"/>
        <rFont val="Times New Roman"/>
        <family val="1"/>
      </rPr>
      <t>kogu projekti eelarvest</t>
    </r>
  </si>
  <si>
    <r>
      <t xml:space="preserve">Tehingu majanduslik sisu                                                   </t>
    </r>
    <r>
      <rPr>
        <i/>
        <sz val="11"/>
        <rFont val="Times New Roman"/>
        <family val="1"/>
      </rPr>
      <t>(s.h. töökuu, arvestusalus (TVL, lepingu lisa, töötunnid vmt))</t>
    </r>
  </si>
  <si>
    <r>
      <t xml:space="preserve">Tehingu majanduslik sisu                                                              </t>
    </r>
    <r>
      <rPr>
        <i/>
        <sz val="11"/>
        <rFont val="Times New Roman"/>
        <family val="1"/>
      </rPr>
      <t>(s.h. töökuu, arvestusalus (TVL, lepingu lisa, töötunnid vmt))</t>
    </r>
  </si>
  <si>
    <r>
      <t xml:space="preserve">Tehingu majanduslik sisu                                        </t>
    </r>
    <r>
      <rPr>
        <i/>
        <sz val="11"/>
        <rFont val="Times New Roman"/>
        <family val="1"/>
      </rPr>
      <t xml:space="preserve">  
(võimalusel täpsustada, kelle kasutuses ja kus)</t>
    </r>
  </si>
  <si>
    <t xml:space="preserve">   Osatähtsused projekti kaasfinantseeringust</t>
  </si>
  <si>
    <r>
      <t xml:space="preserve">Saadud toetussumma kokku </t>
    </r>
    <r>
      <rPr>
        <sz val="11"/>
        <rFont val="Times New Roman"/>
        <family val="1"/>
      </rPr>
      <t>(sisestada)</t>
    </r>
    <r>
      <rPr>
        <b/>
        <sz val="11"/>
        <rFont val="Times New Roman"/>
        <family val="1"/>
      </rPr>
      <t>:</t>
    </r>
  </si>
  <si>
    <t>Saadaolev toetussumma (kulud-laekumised):</t>
  </si>
  <si>
    <t xml:space="preserve">1.1. </t>
  </si>
  <si>
    <t xml:space="preserve">1.2. </t>
  </si>
  <si>
    <t xml:space="preserve">1.3. </t>
  </si>
  <si>
    <t xml:space="preserve">1.4. </t>
  </si>
  <si>
    <t xml:space="preserve">1.5. </t>
  </si>
  <si>
    <t xml:space="preserve">1.6. </t>
  </si>
  <si>
    <t xml:space="preserve">1.7. </t>
  </si>
  <si>
    <t xml:space="preserve">1.8. </t>
  </si>
  <si>
    <t xml:space="preserve">1.9.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</si>
  <si>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</si>
  <si>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</si>
  <si>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</si>
  <si>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</si>
  <si>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</si>
  <si>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</si>
  <si>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</si>
  <si>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</si>
  <si>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</si>
  <si>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</si>
  <si>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</si>
  <si>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</si>
  <si>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</si>
  <si>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</si>
  <si>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</si>
  <si>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</si>
  <si>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</si>
  <si>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</si>
  <si>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</si>
  <si>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</si>
  <si>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4.6. </t>
  </si>
  <si>
    <t xml:space="preserve">4.7. </t>
  </si>
  <si>
    <t xml:space="preserve">4.8. </t>
  </si>
  <si>
    <t xml:space="preserve">4.9. </t>
  </si>
  <si>
    <t xml:space="preserve">   Kaudsete kulude osatähtsus otsestest projekti meeskonna tööjõukuludest</t>
  </si>
  <si>
    <t>ACFi toetuse %</t>
  </si>
  <si>
    <t>Kaudsete kulude loetelu:</t>
  </si>
  <si>
    <t xml:space="preserve">1.10. </t>
  </si>
  <si>
    <t>1.11.</t>
  </si>
  <si>
    <t>1.12. Töötuskindlustusmakse 0,8%</t>
  </si>
  <si>
    <t>1.13. Sotsiaalmaks 33%</t>
  </si>
  <si>
    <t>3.10.</t>
  </si>
  <si>
    <t xml:space="preserve">3.11. </t>
  </si>
  <si>
    <t xml:space="preserve">3.12. </t>
  </si>
  <si>
    <t xml:space="preserve">3.13. </t>
  </si>
  <si>
    <t xml:space="preserve">3.14. </t>
  </si>
  <si>
    <t xml:space="preserve">3.15. </t>
  </si>
  <si>
    <t xml:space="preserve">3.16. </t>
  </si>
  <si>
    <t xml:space="preserve">3.17. </t>
  </si>
  <si>
    <t xml:space="preserve">Maksukulu 0,8% arvestatakse automaatselt aruandes kajastatud brutotasudelt.
Abiridadele on võimalik lisada korrigeerimisi. </t>
  </si>
  <si>
    <t>Maksukulu 33% arvestatakse automaatselt aruandes kajastatud brutosummadelt. 
Abiridadele on võimalik lisada korrigeerimisi.</t>
  </si>
  <si>
    <t xml:space="preserve">Maksukulu 0,8% arvestatakse automaatselt aruandes kajastatud brutotasudelt. 
Abiridadele on võimalik lisada korrigeerimisi. </t>
  </si>
  <si>
    <t>Kinnitan andmete ja aruande alusdokumentide õigsust</t>
  </si>
  <si>
    <t>EELARVE ACF väikeprojektid</t>
  </si>
  <si>
    <r>
      <t xml:space="preserve">Toetuse saaja kaudsed kulud </t>
    </r>
    <r>
      <rPr>
        <sz val="11"/>
        <color rgb="FF002060"/>
        <rFont val="Times New Roman"/>
        <family val="1"/>
      </rPr>
      <t>(kuni 15% otsestest projekti meeskonna tööjõukuludest)</t>
    </r>
  </si>
  <si>
    <t xml:space="preserve">I vahearuandega koos tuleb esitada kaudsete kulude arvestus. See peab sisaldama järgmist: ACF projekti osakaal organsiatsiooni 202x. aasta kogu tuludest ja organisatsiooni üldkulude summa kokku keskmiselt ühes kuus. </t>
  </si>
  <si>
    <t>Kaudsete kulude arvestus:</t>
  </si>
  <si>
    <t>EUR</t>
  </si>
  <si>
    <t>Organisatsiooni tulud kokku 202x.aastal</t>
  </si>
  <si>
    <t>ACF projekti tulu samal aastal</t>
  </si>
  <si>
    <t>ACF projekti osakaal organsiatsiooni kogu tuludest</t>
  </si>
  <si>
    <t>Organisatsiooni üldkulud kuus (keskmiselt)</t>
  </si>
  <si>
    <t xml:space="preserve">3.18. </t>
  </si>
  <si>
    <t xml:space="preserve">3.19. </t>
  </si>
  <si>
    <t xml:space="preserve">2.7. </t>
  </si>
  <si>
    <t xml:space="preserve">2.8. </t>
  </si>
  <si>
    <t xml:space="preserve">2.9. </t>
  </si>
  <si>
    <t>2.10. Töötuskindlustusmakse 0,8%</t>
  </si>
  <si>
    <t>2.11. Sotsiaalmaks 33%</t>
  </si>
  <si>
    <t>2.12. Vabatahtlik 1</t>
  </si>
  <si>
    <t>2.13. Vabatahtlik 2</t>
  </si>
  <si>
    <t xml:space="preserve">2.14. </t>
  </si>
  <si>
    <t xml:space="preserve">2.15.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</si>
</sst>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_ ;[Red]\-#,##0\ "/>
    <numFmt numFmtId="166" formatCode="#,##0.00_ ;[Red]\-#,##0.00\ "/>
    <numFmt numFmtId="167" formatCode="dd\.mm\.yyyy;@"/>
    <numFmt numFmtId="168" formatCode="#,##0.00_ ;\-#,##0.00\ "/>
    <numFmt numFmtId="169" formatCode="#,##0.00\ &quot;€&quot;"/>
  </numFmts>
  <fonts count="4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i/>
      <sz val="9"/>
      <name val="Arial"/>
      <family val="2"/>
      <charset val="186"/>
    </font>
    <font>
      <sz val="1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rgb="FF0070C0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7" tint="-0.24997711111789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12"/>
      <name val="Arial"/>
      <family val="2"/>
      <charset val="186"/>
    </font>
    <font>
      <i/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u/>
      <sz val="11"/>
      <name val="Times New Roman"/>
      <family val="1"/>
    </font>
    <font>
      <b/>
      <i/>
      <sz val="11"/>
      <color theme="1"/>
      <name val="Times New Roman"/>
      <family val="1"/>
      <charset val="186"/>
    </font>
    <font>
      <b/>
      <sz val="11"/>
      <color indexed="10"/>
      <name val="Arial"/>
      <family val="2"/>
      <charset val="186"/>
    </font>
    <font>
      <sz val="11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1"/>
      <color theme="9" tint="-0.499984740745262"/>
      <name val="Times New Roman"/>
      <family val="1"/>
      <charset val="186"/>
    </font>
    <font>
      <sz val="11"/>
      <color theme="9" tint="-0.499984740745262"/>
      <name val="Times New Roman"/>
      <family val="1"/>
      <charset val="186"/>
    </font>
    <font>
      <b/>
      <sz val="11"/>
      <color theme="9" tint="-0.499984740745262"/>
      <name val="Times New Roman"/>
      <family val="1"/>
    </font>
    <font>
      <sz val="11"/>
      <color theme="9" tint="-0.49998474074526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color rgb="FF002060"/>
      <name val="Times New Roman"/>
      <family val="1"/>
      <charset val="186"/>
    </font>
    <font>
      <sz val="11"/>
      <color rgb="FF002060"/>
      <name val="Times New Roman"/>
      <family val="1"/>
      <charset val="186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indent="1"/>
    </xf>
    <xf numFmtId="14" fontId="8" fillId="0" borderId="0" xfId="0" applyNumberFormat="1" applyFont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9" fillId="0" borderId="0" xfId="0" applyFont="1"/>
    <xf numFmtId="0" fontId="2" fillId="0" borderId="0" xfId="0" applyFont="1" applyAlignment="1">
      <alignment vertical="center"/>
    </xf>
    <xf numFmtId="0" fontId="14" fillId="0" borderId="0" xfId="0" applyFont="1" applyFill="1"/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indent="1"/>
    </xf>
    <xf numFmtId="4" fontId="17" fillId="0" borderId="8" xfId="0" applyNumberFormat="1" applyFont="1" applyFill="1" applyBorder="1" applyAlignment="1" applyProtection="1">
      <alignment horizontal="center" shrinkToFit="1"/>
      <protection locked="0"/>
    </xf>
    <xf numFmtId="0" fontId="17" fillId="0" borderId="8" xfId="0" applyFont="1" applyFill="1" applyBorder="1" applyAlignment="1" applyProtection="1">
      <alignment horizontal="center" shrinkToFit="1"/>
      <protection locked="0"/>
    </xf>
    <xf numFmtId="14" fontId="17" fillId="0" borderId="8" xfId="0" applyNumberFormat="1" applyFont="1" applyFill="1" applyBorder="1" applyAlignment="1" applyProtection="1">
      <alignment horizontal="center" shrinkToFit="1"/>
      <protection locked="0"/>
    </xf>
    <xf numFmtId="0" fontId="17" fillId="0" borderId="8" xfId="0" applyFont="1" applyFill="1" applyBorder="1" applyAlignment="1" applyProtection="1">
      <alignment horizontal="center" wrapText="1"/>
      <protection locked="0"/>
    </xf>
    <xf numFmtId="0" fontId="17" fillId="0" borderId="8" xfId="0" applyFont="1" applyFill="1" applyBorder="1" applyAlignment="1" applyProtection="1">
      <alignment horizontal="left" wrapText="1"/>
      <protection locked="0"/>
    </xf>
    <xf numFmtId="14" fontId="17" fillId="0" borderId="22" xfId="0" applyNumberFormat="1" applyFont="1" applyFill="1" applyBorder="1" applyAlignment="1" applyProtection="1">
      <alignment horizontal="center" shrinkToFit="1"/>
      <protection locked="0"/>
    </xf>
    <xf numFmtId="4" fontId="17" fillId="0" borderId="15" xfId="0" applyNumberFormat="1" applyFont="1" applyFill="1" applyBorder="1" applyAlignment="1" applyProtection="1">
      <alignment horizontal="center" shrinkToFit="1"/>
      <protection locked="0"/>
    </xf>
    <xf numFmtId="0" fontId="17" fillId="0" borderId="15" xfId="0" applyFont="1" applyFill="1" applyBorder="1" applyAlignment="1" applyProtection="1">
      <alignment horizontal="center" shrinkToFi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left" wrapText="1"/>
      <protection locked="0"/>
    </xf>
    <xf numFmtId="14" fontId="17" fillId="0" borderId="34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/>
    <xf numFmtId="0" fontId="10" fillId="0" borderId="0" xfId="0" applyFont="1" applyAlignment="1">
      <alignment horizontal="center" vertical="top" wrapText="1"/>
    </xf>
    <xf numFmtId="0" fontId="23" fillId="0" borderId="12" xfId="4" applyFont="1" applyBorder="1" applyAlignment="1" applyProtection="1">
      <alignment shrinkToFit="1"/>
      <protection locked="0"/>
    </xf>
    <xf numFmtId="0" fontId="23" fillId="0" borderId="11" xfId="4" applyFont="1" applyBorder="1" applyAlignment="1" applyProtection="1">
      <alignment horizontal="center" shrinkToFit="1"/>
      <protection locked="0"/>
    </xf>
    <xf numFmtId="165" fontId="23" fillId="0" borderId="11" xfId="4" applyNumberFormat="1" applyFont="1" applyBorder="1" applyAlignment="1" applyProtection="1">
      <alignment horizontal="center" shrinkToFit="1"/>
      <protection locked="0"/>
    </xf>
    <xf numFmtId="166" fontId="23" fillId="0" borderId="7" xfId="4" applyNumberFormat="1" applyFont="1" applyBorder="1" applyAlignment="1" applyProtection="1">
      <alignment horizontal="center" shrinkToFit="1"/>
      <protection locked="0"/>
    </xf>
    <xf numFmtId="166" fontId="23" fillId="0" borderId="4" xfId="4" applyNumberFormat="1" applyFont="1" applyBorder="1" applyAlignment="1" applyProtection="1">
      <alignment horizontal="center" shrinkToFit="1"/>
      <protection locked="0"/>
    </xf>
    <xf numFmtId="166" fontId="23" fillId="0" borderId="5" xfId="4" applyNumberFormat="1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 vertical="center" wrapText="1"/>
    </xf>
    <xf numFmtId="0" fontId="23" fillId="0" borderId="13" xfId="4" applyFont="1" applyBorder="1" applyAlignment="1" applyProtection="1">
      <alignment shrinkToFit="1"/>
      <protection locked="0"/>
    </xf>
    <xf numFmtId="0" fontId="23" fillId="0" borderId="2" xfId="4" applyFont="1" applyBorder="1" applyAlignment="1" applyProtection="1">
      <alignment horizontal="center" shrinkToFit="1"/>
      <protection locked="0"/>
    </xf>
    <xf numFmtId="165" fontId="23" fillId="0" borderId="2" xfId="4" applyNumberFormat="1" applyFont="1" applyBorder="1" applyAlignment="1" applyProtection="1">
      <alignment horizontal="center" shrinkToFit="1"/>
      <protection locked="0"/>
    </xf>
    <xf numFmtId="166" fontId="23" fillId="0" borderId="41" xfId="4" applyNumberFormat="1" applyFont="1" applyBorder="1" applyAlignment="1" applyProtection="1">
      <alignment horizontal="center" shrinkToFit="1"/>
      <protection locked="0"/>
    </xf>
    <xf numFmtId="166" fontId="23" fillId="0" borderId="13" xfId="4" applyNumberFormat="1" applyFont="1" applyBorder="1" applyAlignment="1" applyProtection="1">
      <alignment horizontal="center" shrinkToFit="1"/>
      <protection locked="0"/>
    </xf>
    <xf numFmtId="166" fontId="23" fillId="0" borderId="2" xfId="4" applyNumberFormat="1" applyFont="1" applyBorder="1" applyAlignment="1" applyProtection="1">
      <alignment horizontal="center" shrinkToFit="1"/>
      <protection locked="0"/>
    </xf>
    <xf numFmtId="166" fontId="23" fillId="0" borderId="42" xfId="4" applyNumberFormat="1" applyFont="1" applyBorder="1" applyAlignment="1" applyProtection="1">
      <alignment horizontal="center" shrinkToFit="1"/>
      <protection locked="0"/>
    </xf>
    <xf numFmtId="0" fontId="24" fillId="0" borderId="0" xfId="0" applyFont="1" applyAlignment="1">
      <alignment vertical="center"/>
    </xf>
    <xf numFmtId="0" fontId="23" fillId="0" borderId="2" xfId="4" applyFont="1" applyBorder="1" applyAlignment="1">
      <alignment shrinkToFit="1"/>
    </xf>
    <xf numFmtId="0" fontId="23" fillId="0" borderId="5" xfId="4" applyFont="1" applyBorder="1" applyAlignment="1" applyProtection="1">
      <alignment horizontal="center" shrinkToFit="1"/>
      <protection locked="0"/>
    </xf>
    <xf numFmtId="165" fontId="23" fillId="0" borderId="5" xfId="4" applyNumberFormat="1" applyFont="1" applyBorder="1" applyAlignment="1" applyProtection="1">
      <alignment horizontal="center" shrinkToFit="1"/>
      <protection locked="0"/>
    </xf>
    <xf numFmtId="166" fontId="23" fillId="0" borderId="6" xfId="4" applyNumberFormat="1" applyFont="1" applyBorder="1" applyAlignment="1" applyProtection="1">
      <alignment horizontal="center" shrinkToFit="1"/>
      <protection locked="0"/>
    </xf>
    <xf numFmtId="0" fontId="23" fillId="0" borderId="46" xfId="4" applyFont="1" applyBorder="1" applyAlignment="1" applyProtection="1">
      <alignment shrinkToFit="1"/>
      <protection locked="0"/>
    </xf>
    <xf numFmtId="0" fontId="23" fillId="0" borderId="35" xfId="4" applyFont="1" applyBorder="1" applyAlignment="1" applyProtection="1">
      <alignment horizontal="center" shrinkToFit="1"/>
      <protection locked="0"/>
    </xf>
    <xf numFmtId="165" fontId="23" fillId="0" borderId="35" xfId="4" applyNumberFormat="1" applyFont="1" applyBorder="1" applyAlignment="1" applyProtection="1">
      <alignment horizontal="center" shrinkToFit="1"/>
      <protection locked="0"/>
    </xf>
    <xf numFmtId="166" fontId="23" fillId="0" borderId="45" xfId="4" applyNumberFormat="1" applyFont="1" applyBorder="1" applyAlignment="1" applyProtection="1">
      <alignment horizontal="center" shrinkToFit="1"/>
      <protection locked="0"/>
    </xf>
    <xf numFmtId="166" fontId="23" fillId="2" borderId="41" xfId="4" applyNumberFormat="1" applyFont="1" applyFill="1" applyBorder="1" applyAlignment="1" applyProtection="1">
      <alignment horizontal="center" shrinkToFit="1"/>
      <protection locked="0"/>
    </xf>
    <xf numFmtId="166" fontId="23" fillId="2" borderId="43" xfId="4" applyNumberFormat="1" applyFont="1" applyFill="1" applyBorder="1" applyAlignment="1" applyProtection="1">
      <alignment horizontal="center" shrinkToFit="1"/>
      <protection locked="0"/>
    </xf>
    <xf numFmtId="0" fontId="23" fillId="0" borderId="4" xfId="4" applyFont="1" applyBorder="1" applyAlignment="1" applyProtection="1">
      <alignment vertical="center" shrinkToFit="1"/>
      <protection locked="0"/>
    </xf>
    <xf numFmtId="0" fontId="23" fillId="0" borderId="13" xfId="4" applyFont="1" applyBorder="1" applyAlignment="1" applyProtection="1">
      <alignment vertical="center" shrinkToFit="1"/>
      <protection locked="0"/>
    </xf>
    <xf numFmtId="0" fontId="23" fillId="0" borderId="46" xfId="4" applyFont="1" applyBorder="1" applyAlignment="1" applyProtection="1">
      <alignment vertical="center" shrinkToFit="1"/>
      <protection locked="0"/>
    </xf>
    <xf numFmtId="166" fontId="23" fillId="0" borderId="35" xfId="4" applyNumberFormat="1" applyFont="1" applyBorder="1" applyAlignment="1" applyProtection="1">
      <alignment horizontal="center" shrinkToFit="1"/>
      <protection locked="0"/>
    </xf>
    <xf numFmtId="0" fontId="23" fillId="0" borderId="12" xfId="4" applyFont="1" applyBorder="1" applyAlignment="1" applyProtection="1">
      <alignment vertical="center" shrinkToFit="1"/>
      <protection locked="0"/>
    </xf>
    <xf numFmtId="166" fontId="23" fillId="0" borderId="80" xfId="4" applyNumberFormat="1" applyFont="1" applyBorder="1" applyAlignment="1" applyProtection="1">
      <alignment horizontal="center" shrinkToFit="1"/>
      <protection locked="0"/>
    </xf>
    <xf numFmtId="166" fontId="23" fillId="0" borderId="97" xfId="4" applyNumberFormat="1" applyFont="1" applyBorder="1" applyAlignment="1" applyProtection="1">
      <alignment horizontal="center" shrinkToFit="1"/>
      <protection locked="0"/>
    </xf>
    <xf numFmtId="166" fontId="23" fillId="0" borderId="89" xfId="4" applyNumberFormat="1" applyFont="1" applyBorder="1" applyAlignment="1" applyProtection="1">
      <alignment horizontal="center" shrinkToFit="1"/>
      <protection locked="0"/>
    </xf>
    <xf numFmtId="166" fontId="23" fillId="0" borderId="91" xfId="4" applyNumberFormat="1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 vertical="center"/>
    </xf>
    <xf numFmtId="166" fontId="23" fillId="0" borderId="77" xfId="4" applyNumberFormat="1" applyFont="1" applyBorder="1" applyAlignment="1" applyProtection="1">
      <alignment horizontal="center" shrinkToFit="1"/>
      <protection locked="0"/>
    </xf>
    <xf numFmtId="166" fontId="23" fillId="0" borderId="28" xfId="4" applyNumberFormat="1" applyFont="1" applyBorder="1" applyAlignment="1" applyProtection="1">
      <alignment horizontal="center" shrinkToFit="1"/>
      <protection locked="0"/>
    </xf>
    <xf numFmtId="166" fontId="23" fillId="0" borderId="39" xfId="4" applyNumberFormat="1" applyFont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protection hidden="1"/>
    </xf>
    <xf numFmtId="0" fontId="23" fillId="0" borderId="0" xfId="0" applyFont="1" applyFill="1"/>
    <xf numFmtId="0" fontId="3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/>
    <xf numFmtId="4" fontId="23" fillId="0" borderId="8" xfId="0" applyNumberFormat="1" applyFont="1" applyFill="1" applyBorder="1" applyAlignment="1" applyProtection="1">
      <alignment horizontal="center" shrinkToFit="1"/>
      <protection locked="0"/>
    </xf>
    <xf numFmtId="0" fontId="23" fillId="0" borderId="8" xfId="0" applyFont="1" applyFill="1" applyBorder="1" applyAlignment="1" applyProtection="1">
      <alignment horizontal="center" shrinkToFit="1"/>
      <protection locked="0"/>
    </xf>
    <xf numFmtId="14" fontId="23" fillId="0" borderId="8" xfId="0" applyNumberFormat="1" applyFont="1" applyFill="1" applyBorder="1" applyAlignment="1" applyProtection="1">
      <alignment horizontal="center" shrinkToFit="1"/>
      <protection locked="0"/>
    </xf>
    <xf numFmtId="0" fontId="23" fillId="0" borderId="8" xfId="0" applyFont="1" applyFill="1" applyBorder="1" applyAlignment="1" applyProtection="1">
      <alignment horizontal="center" wrapText="1"/>
      <protection locked="0"/>
    </xf>
    <xf numFmtId="0" fontId="23" fillId="0" borderId="8" xfId="0" applyFont="1" applyFill="1" applyBorder="1" applyAlignment="1" applyProtection="1">
      <alignment horizontal="left" wrapText="1"/>
      <protection locked="0"/>
    </xf>
    <xf numFmtId="14" fontId="23" fillId="0" borderId="22" xfId="0" applyNumberFormat="1" applyFont="1" applyFill="1" applyBorder="1" applyAlignment="1" applyProtection="1">
      <alignment horizontal="center" shrinkToFit="1"/>
      <protection locked="0"/>
    </xf>
    <xf numFmtId="4" fontId="23" fillId="0" borderId="61" xfId="0" applyNumberFormat="1" applyFont="1" applyFill="1" applyBorder="1" applyAlignment="1" applyProtection="1">
      <alignment horizontal="center" shrinkToFit="1"/>
      <protection locked="0"/>
    </xf>
    <xf numFmtId="0" fontId="23" fillId="0" borderId="61" xfId="0" applyFont="1" applyFill="1" applyBorder="1" applyAlignment="1" applyProtection="1">
      <alignment horizontal="center" shrinkToFit="1"/>
      <protection locked="0"/>
    </xf>
    <xf numFmtId="0" fontId="23" fillId="0" borderId="61" xfId="0" applyFont="1" applyFill="1" applyBorder="1" applyAlignment="1" applyProtection="1">
      <alignment horizontal="center" wrapText="1"/>
      <protection locked="0"/>
    </xf>
    <xf numFmtId="0" fontId="23" fillId="0" borderId="61" xfId="0" applyFont="1" applyFill="1" applyBorder="1" applyAlignment="1" applyProtection="1">
      <alignment horizontal="left" wrapText="1"/>
      <protection locked="0"/>
    </xf>
    <xf numFmtId="14" fontId="23" fillId="0" borderId="62" xfId="0" applyNumberFormat="1" applyFont="1" applyFill="1" applyBorder="1" applyAlignment="1" applyProtection="1">
      <alignment horizontal="center" shrinkToFit="1"/>
      <protection locked="0"/>
    </xf>
    <xf numFmtId="4" fontId="23" fillId="0" borderId="15" xfId="0" applyNumberFormat="1" applyFont="1" applyFill="1" applyBorder="1" applyAlignment="1" applyProtection="1">
      <alignment horizontal="center" shrinkToFit="1"/>
      <protection locked="0"/>
    </xf>
    <xf numFmtId="0" fontId="23" fillId="0" borderId="15" xfId="0" applyFont="1" applyFill="1" applyBorder="1" applyAlignment="1" applyProtection="1">
      <alignment horizontal="center" shrinkToFit="1"/>
      <protection locked="0"/>
    </xf>
    <xf numFmtId="0" fontId="23" fillId="0" borderId="15" xfId="0" applyFont="1" applyFill="1" applyBorder="1" applyAlignment="1" applyProtection="1">
      <alignment horizontal="center" wrapText="1"/>
      <protection locked="0"/>
    </xf>
    <xf numFmtId="0" fontId="23" fillId="0" borderId="15" xfId="0" applyFont="1" applyFill="1" applyBorder="1" applyAlignment="1" applyProtection="1">
      <alignment horizontal="left" wrapText="1"/>
      <protection locked="0"/>
    </xf>
    <xf numFmtId="14" fontId="23" fillId="0" borderId="34" xfId="0" applyNumberFormat="1" applyFont="1" applyFill="1" applyBorder="1" applyAlignment="1" applyProtection="1">
      <alignment horizontal="center" shrinkToFit="1"/>
      <protection locked="0"/>
    </xf>
    <xf numFmtId="0" fontId="23" fillId="0" borderId="8" xfId="0" applyFont="1" applyFill="1" applyBorder="1" applyAlignment="1" applyProtection="1">
      <alignment horizontal="center"/>
      <protection locked="0"/>
    </xf>
    <xf numFmtId="0" fontId="23" fillId="0" borderId="8" xfId="0" applyFont="1" applyFill="1" applyBorder="1" applyAlignment="1" applyProtection="1">
      <alignment horizontal="left" wrapText="1" indent="1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left" wrapText="1" indent="1"/>
      <protection locked="0"/>
    </xf>
    <xf numFmtId="4" fontId="3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8" xfId="0" applyFont="1" applyFill="1" applyBorder="1" applyAlignment="1" applyProtection="1">
      <alignment horizontal="left" vertical="center" wrapText="1"/>
      <protection locked="0"/>
    </xf>
    <xf numFmtId="4" fontId="32" fillId="0" borderId="48" xfId="0" applyNumberFormat="1" applyFont="1" applyFill="1" applyBorder="1" applyAlignment="1" applyProtection="1">
      <alignment horizontal="center" vertical="center" shrinkToFit="1"/>
      <protection locked="0"/>
    </xf>
    <xf numFmtId="14" fontId="23" fillId="0" borderId="15" xfId="0" applyNumberFormat="1" applyFont="1" applyFill="1" applyBorder="1" applyAlignment="1" applyProtection="1">
      <alignment horizontal="center" shrinkToFit="1"/>
      <protection locked="0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indent="1"/>
    </xf>
    <xf numFmtId="4" fontId="17" fillId="0" borderId="61" xfId="0" applyNumberFormat="1" applyFont="1" applyFill="1" applyBorder="1" applyAlignment="1" applyProtection="1">
      <alignment horizontal="center" shrinkToFit="1"/>
      <protection locked="0"/>
    </xf>
    <xf numFmtId="0" fontId="17" fillId="0" borderId="0" xfId="0" applyFont="1" applyFill="1"/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indent="1"/>
    </xf>
    <xf numFmtId="14" fontId="17" fillId="0" borderId="0" xfId="0" applyNumberFormat="1" applyFont="1" applyFill="1" applyAlignment="1" applyProtection="1">
      <alignment horizontal="left"/>
      <protection locked="0"/>
    </xf>
    <xf numFmtId="4" fontId="36" fillId="0" borderId="54" xfId="0" applyNumberFormat="1" applyFont="1" applyFill="1" applyBorder="1" applyAlignment="1" applyProtection="1">
      <alignment horizontal="center" vertical="center" shrinkToFit="1"/>
      <protection locked="0"/>
    </xf>
    <xf numFmtId="168" fontId="17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117" xfId="0" applyFont="1" applyFill="1" applyBorder="1" applyAlignment="1" applyProtection="1">
      <alignment horizontal="left" wrapText="1"/>
      <protection locked="0"/>
    </xf>
    <xf numFmtId="0" fontId="17" fillId="0" borderId="114" xfId="0" applyFont="1" applyFill="1" applyBorder="1" applyAlignment="1" applyProtection="1">
      <alignment horizontal="left" wrapText="1"/>
      <protection locked="0"/>
    </xf>
    <xf numFmtId="0" fontId="17" fillId="0" borderId="68" xfId="0" applyFont="1" applyFill="1" applyBorder="1" applyAlignment="1" applyProtection="1">
      <alignment horizontal="left" wrapText="1"/>
      <protection locked="0"/>
    </xf>
    <xf numFmtId="166" fontId="37" fillId="3" borderId="38" xfId="4" applyNumberFormat="1" applyFont="1" applyFill="1" applyBorder="1" applyAlignment="1">
      <alignment horizontal="center" vertical="center" shrinkToFit="1"/>
    </xf>
    <xf numFmtId="166" fontId="25" fillId="3" borderId="102" xfId="4" applyNumberFormat="1" applyFont="1" applyFill="1" applyBorder="1" applyAlignment="1">
      <alignment horizontal="center" vertical="center" shrinkToFit="1"/>
    </xf>
    <xf numFmtId="166" fontId="22" fillId="3" borderId="38" xfId="4" applyNumberFormat="1" applyFont="1" applyFill="1" applyBorder="1" applyAlignment="1">
      <alignment horizontal="center" vertical="center" shrinkToFit="1"/>
    </xf>
    <xf numFmtId="165" fontId="27" fillId="3" borderId="0" xfId="4" applyNumberFormat="1" applyFont="1" applyFill="1" applyAlignment="1">
      <alignment horizontal="center" vertical="center" shrinkToFit="1"/>
    </xf>
    <xf numFmtId="9" fontId="29" fillId="3" borderId="109" xfId="5" applyFont="1" applyFill="1" applyBorder="1" applyAlignment="1">
      <alignment horizontal="center" vertical="center" shrinkToFit="1"/>
    </xf>
    <xf numFmtId="166" fontId="25" fillId="3" borderId="40" xfId="4" applyNumberFormat="1" applyFont="1" applyFill="1" applyBorder="1" applyAlignment="1">
      <alignment horizontal="center" vertical="center" shrinkToFit="1"/>
    </xf>
    <xf numFmtId="166" fontId="25" fillId="3" borderId="103" xfId="4" applyNumberFormat="1" applyFont="1" applyFill="1" applyBorder="1" applyAlignment="1">
      <alignment horizontal="center" vertical="center" shrinkToFit="1"/>
    </xf>
    <xf numFmtId="166" fontId="25" fillId="3" borderId="104" xfId="4" applyNumberFormat="1" applyFont="1" applyFill="1" applyBorder="1" applyAlignment="1">
      <alignment horizontal="center" vertical="center" shrinkToFit="1"/>
    </xf>
    <xf numFmtId="166" fontId="25" fillId="3" borderId="105" xfId="4" applyNumberFormat="1" applyFont="1" applyFill="1" applyBorder="1" applyAlignment="1">
      <alignment horizontal="center" vertical="center" shrinkToFit="1"/>
    </xf>
    <xf numFmtId="166" fontId="27" fillId="3" borderId="106" xfId="4" applyNumberFormat="1" applyFont="1" applyFill="1" applyBorder="1" applyAlignment="1">
      <alignment horizontal="center" vertical="center" shrinkToFit="1"/>
    </xf>
    <xf numFmtId="10" fontId="25" fillId="3" borderId="29" xfId="2" applyNumberFormat="1" applyFont="1" applyFill="1" applyBorder="1" applyAlignment="1">
      <alignment horizontal="center" vertical="center" shrinkToFit="1"/>
    </xf>
    <xf numFmtId="9" fontId="27" fillId="3" borderId="108" xfId="2" applyFont="1" applyFill="1" applyBorder="1" applyAlignment="1">
      <alignment horizontal="center" vertical="center" shrinkToFit="1"/>
    </xf>
    <xf numFmtId="10" fontId="27" fillId="3" borderId="9" xfId="5" applyNumberFormat="1" applyFont="1" applyFill="1" applyBorder="1" applyAlignment="1">
      <alignment horizontal="center" vertical="center" shrinkToFit="1"/>
    </xf>
    <xf numFmtId="10" fontId="27" fillId="3" borderId="10" xfId="5" applyNumberFormat="1" applyFont="1" applyFill="1" applyBorder="1" applyAlignment="1">
      <alignment horizontal="center" vertical="center" shrinkToFit="1"/>
    </xf>
    <xf numFmtId="10" fontId="26" fillId="3" borderId="39" xfId="5" applyNumberFormat="1" applyFont="1" applyFill="1" applyBorder="1" applyAlignment="1">
      <alignment horizontal="center" vertical="center" shrinkToFit="1"/>
    </xf>
    <xf numFmtId="165" fontId="27" fillId="3" borderId="103" xfId="4" applyNumberFormat="1" applyFont="1" applyFill="1" applyBorder="1" applyAlignment="1">
      <alignment horizontal="center" vertical="center" shrinkToFit="1"/>
    </xf>
    <xf numFmtId="165" fontId="27" fillId="3" borderId="107" xfId="4" applyNumberFormat="1" applyFont="1" applyFill="1" applyBorder="1" applyAlignment="1">
      <alignment horizontal="center" vertical="center" shrinkToFit="1"/>
    </xf>
    <xf numFmtId="166" fontId="23" fillId="3" borderId="1" xfId="4" applyNumberFormat="1" applyFont="1" applyFill="1" applyBorder="1" applyAlignment="1">
      <alignment horizontal="center" shrinkToFit="1"/>
    </xf>
    <xf numFmtId="166" fontId="23" fillId="3" borderId="47" xfId="4" applyNumberFormat="1" applyFont="1" applyFill="1" applyBorder="1" applyAlignment="1">
      <alignment horizontal="center" shrinkToFit="1"/>
    </xf>
    <xf numFmtId="166" fontId="23" fillId="3" borderId="98" xfId="4" applyNumberFormat="1" applyFont="1" applyFill="1" applyBorder="1" applyAlignment="1">
      <alignment horizontal="center" shrinkToFit="1"/>
    </xf>
    <xf numFmtId="166" fontId="23" fillId="3" borderId="99" xfId="4" applyNumberFormat="1" applyFont="1" applyFill="1" applyBorder="1" applyAlignment="1">
      <alignment horizontal="center" shrinkToFit="1"/>
    </xf>
    <xf numFmtId="166" fontId="23" fillId="3" borderId="100" xfId="4" applyNumberFormat="1" applyFont="1" applyFill="1" applyBorder="1" applyAlignment="1">
      <alignment horizontal="center" shrinkToFit="1"/>
    </xf>
    <xf numFmtId="0" fontId="22" fillId="3" borderId="2" xfId="4" applyFont="1" applyFill="1" applyBorder="1" applyAlignment="1">
      <alignment horizontal="right" indent="3"/>
    </xf>
    <xf numFmtId="0" fontId="22" fillId="3" borderId="3" xfId="4" applyFont="1" applyFill="1" applyBorder="1" applyAlignment="1">
      <alignment horizontal="center" vertical="center" wrapText="1"/>
    </xf>
    <xf numFmtId="0" fontId="22" fillId="3" borderId="35" xfId="4" applyFont="1" applyFill="1" applyBorder="1" applyAlignment="1">
      <alignment horizontal="center" vertical="center" wrapText="1"/>
    </xf>
    <xf numFmtId="166" fontId="23" fillId="3" borderId="19" xfId="4" applyNumberFormat="1" applyFont="1" applyFill="1" applyBorder="1" applyAlignment="1">
      <alignment horizontal="center" shrinkToFit="1"/>
    </xf>
    <xf numFmtId="166" fontId="23" fillId="3" borderId="0" xfId="4" applyNumberFormat="1" applyFont="1" applyFill="1" applyAlignment="1">
      <alignment horizontal="center" shrinkToFit="1"/>
    </xf>
    <xf numFmtId="166" fontId="23" fillId="3" borderId="41" xfId="4" applyNumberFormat="1" applyFont="1" applyFill="1" applyBorder="1" applyAlignment="1">
      <alignment horizontal="center" shrinkToFit="1"/>
    </xf>
    <xf numFmtId="166" fontId="23" fillId="3" borderId="113" xfId="4" applyNumberFormat="1" applyFont="1" applyFill="1" applyBorder="1" applyAlignment="1">
      <alignment horizontal="center" shrinkToFit="1"/>
    </xf>
    <xf numFmtId="0" fontId="23" fillId="3" borderId="13" xfId="4" applyFont="1" applyFill="1" applyBorder="1" applyAlignment="1">
      <alignment shrinkToFit="1"/>
    </xf>
    <xf numFmtId="0" fontId="23" fillId="3" borderId="2" xfId="4" applyFont="1" applyFill="1" applyBorder="1" applyAlignment="1">
      <alignment horizontal="center" shrinkToFit="1"/>
    </xf>
    <xf numFmtId="165" fontId="23" fillId="3" borderId="2" xfId="4" applyNumberFormat="1" applyFont="1" applyFill="1" applyBorder="1" applyAlignment="1">
      <alignment horizontal="center" shrinkToFit="1"/>
    </xf>
    <xf numFmtId="166" fontId="23" fillId="3" borderId="42" xfId="4" applyNumberFormat="1" applyFont="1" applyFill="1" applyBorder="1" applyAlignment="1">
      <alignment horizontal="center" shrinkToFit="1"/>
    </xf>
    <xf numFmtId="166" fontId="23" fillId="3" borderId="2" xfId="4" applyNumberFormat="1" applyFont="1" applyFill="1" applyBorder="1" applyAlignment="1">
      <alignment horizontal="center" shrinkToFit="1"/>
    </xf>
    <xf numFmtId="0" fontId="23" fillId="3" borderId="46" xfId="4" applyFont="1" applyFill="1" applyBorder="1" applyAlignment="1">
      <alignment shrinkToFit="1"/>
    </xf>
    <xf numFmtId="0" fontId="23" fillId="3" borderId="35" xfId="4" applyFont="1" applyFill="1" applyBorder="1" applyAlignment="1">
      <alignment horizontal="center" shrinkToFit="1"/>
    </xf>
    <xf numFmtId="165" fontId="23" fillId="3" borderId="35" xfId="4" applyNumberFormat="1" applyFont="1" applyFill="1" applyBorder="1" applyAlignment="1">
      <alignment horizontal="center" shrinkToFit="1"/>
    </xf>
    <xf numFmtId="166" fontId="23" fillId="3" borderId="45" xfId="4" applyNumberFormat="1" applyFont="1" applyFill="1" applyBorder="1" applyAlignment="1">
      <alignment horizontal="center" shrinkToFit="1"/>
    </xf>
    <xf numFmtId="166" fontId="23" fillId="3" borderId="44" xfId="4" applyNumberFormat="1" applyFont="1" applyFill="1" applyBorder="1" applyAlignment="1">
      <alignment horizontal="center" shrinkToFit="1"/>
    </xf>
    <xf numFmtId="166" fontId="23" fillId="3" borderId="35" xfId="4" applyNumberFormat="1" applyFont="1" applyFill="1" applyBorder="1" applyAlignment="1">
      <alignment horizontal="center" shrinkToFit="1"/>
    </xf>
    <xf numFmtId="0" fontId="23" fillId="3" borderId="13" xfId="4" applyFont="1" applyFill="1" applyBorder="1" applyAlignment="1" applyProtection="1">
      <alignment shrinkToFit="1"/>
      <protection hidden="1"/>
    </xf>
    <xf numFmtId="0" fontId="23" fillId="3" borderId="2" xfId="4" applyFont="1" applyFill="1" applyBorder="1" applyAlignment="1" applyProtection="1">
      <alignment horizontal="center" shrinkToFit="1"/>
      <protection hidden="1"/>
    </xf>
    <xf numFmtId="165" fontId="23" fillId="3" borderId="2" xfId="4" applyNumberFormat="1" applyFont="1" applyFill="1" applyBorder="1" applyAlignment="1" applyProtection="1">
      <alignment horizontal="center" shrinkToFit="1"/>
      <protection hidden="1"/>
    </xf>
    <xf numFmtId="166" fontId="23" fillId="3" borderId="41" xfId="4" applyNumberFormat="1" applyFont="1" applyFill="1" applyBorder="1" applyAlignment="1" applyProtection="1">
      <alignment horizontal="center" shrinkToFit="1"/>
      <protection hidden="1"/>
    </xf>
    <xf numFmtId="166" fontId="23" fillId="3" borderId="13" xfId="4" applyNumberFormat="1" applyFont="1" applyFill="1" applyBorder="1" applyAlignment="1" applyProtection="1">
      <alignment horizontal="center" shrinkToFit="1"/>
      <protection hidden="1"/>
    </xf>
    <xf numFmtId="166" fontId="23" fillId="3" borderId="2" xfId="4" applyNumberFormat="1" applyFont="1" applyFill="1" applyBorder="1" applyAlignment="1" applyProtection="1">
      <alignment horizontal="center" shrinkToFit="1"/>
      <protection hidden="1"/>
    </xf>
    <xf numFmtId="0" fontId="23" fillId="3" borderId="46" xfId="4" applyFont="1" applyFill="1" applyBorder="1" applyAlignment="1" applyProtection="1">
      <alignment shrinkToFit="1"/>
      <protection hidden="1"/>
    </xf>
    <xf numFmtId="0" fontId="23" fillId="3" borderId="35" xfId="4" applyFont="1" applyFill="1" applyBorder="1" applyAlignment="1" applyProtection="1">
      <alignment horizontal="center" shrinkToFit="1"/>
      <protection hidden="1"/>
    </xf>
    <xf numFmtId="165" fontId="23" fillId="3" borderId="35" xfId="4" applyNumberFormat="1" applyFont="1" applyFill="1" applyBorder="1" applyAlignment="1" applyProtection="1">
      <alignment horizontal="center" shrinkToFit="1"/>
      <protection hidden="1"/>
    </xf>
    <xf numFmtId="166" fontId="23" fillId="3" borderId="45" xfId="4" applyNumberFormat="1" applyFont="1" applyFill="1" applyBorder="1" applyAlignment="1" applyProtection="1">
      <alignment horizontal="center" shrinkToFit="1"/>
      <protection hidden="1"/>
    </xf>
    <xf numFmtId="166" fontId="23" fillId="3" borderId="13" xfId="4" applyNumberFormat="1" applyFont="1" applyFill="1" applyBorder="1" applyAlignment="1">
      <alignment horizontal="center" shrinkToFit="1"/>
    </xf>
    <xf numFmtId="166" fontId="23" fillId="3" borderId="14" xfId="4" applyNumberFormat="1" applyFont="1" applyFill="1" applyBorder="1" applyAlignment="1">
      <alignment horizontal="center" shrinkToFit="1"/>
    </xf>
    <xf numFmtId="166" fontId="23" fillId="3" borderId="3" xfId="4" applyNumberFormat="1" applyFont="1" applyFill="1" applyBorder="1" applyAlignment="1">
      <alignment horizontal="center" shrinkToFit="1"/>
    </xf>
    <xf numFmtId="166" fontId="23" fillId="3" borderId="101" xfId="4" applyNumberFormat="1" applyFont="1" applyFill="1" applyBorder="1" applyAlignment="1">
      <alignment horizontal="center" shrinkToFit="1"/>
    </xf>
    <xf numFmtId="166" fontId="39" fillId="3" borderId="38" xfId="4" applyNumberFormat="1" applyFont="1" applyFill="1" applyBorder="1" applyAlignment="1">
      <alignment horizontal="center" vertical="center" shrinkToFit="1"/>
    </xf>
    <xf numFmtId="166" fontId="40" fillId="3" borderId="39" xfId="4" applyNumberFormat="1" applyFont="1" applyFill="1" applyBorder="1" applyAlignment="1">
      <alignment horizontal="center" vertical="center" shrinkToFit="1"/>
    </xf>
    <xf numFmtId="166" fontId="40" fillId="3" borderId="40" xfId="4" applyNumberFormat="1" applyFont="1" applyFill="1" applyBorder="1" applyAlignment="1">
      <alignment horizontal="center" vertical="center" shrinkToFit="1"/>
    </xf>
    <xf numFmtId="166" fontId="40" fillId="3" borderId="92" xfId="4" applyNumberFormat="1" applyFont="1" applyFill="1" applyBorder="1" applyAlignment="1">
      <alignment horizontal="center" vertical="center" shrinkToFit="1"/>
    </xf>
    <xf numFmtId="0" fontId="39" fillId="3" borderId="74" xfId="4" applyFont="1" applyFill="1" applyBorder="1" applyAlignment="1">
      <alignment vertical="center" wrapText="1"/>
    </xf>
    <xf numFmtId="0" fontId="39" fillId="3" borderId="75" xfId="4" applyFont="1" applyFill="1" applyBorder="1" applyAlignment="1">
      <alignment vertical="center" wrapText="1"/>
    </xf>
    <xf numFmtId="0" fontId="39" fillId="3" borderId="75" xfId="4" applyFont="1" applyFill="1" applyBorder="1" applyAlignment="1">
      <alignment vertical="center"/>
    </xf>
    <xf numFmtId="0" fontId="39" fillId="3" borderId="75" xfId="4" applyFont="1" applyFill="1" applyBorder="1" applyAlignment="1">
      <alignment horizontal="center" vertical="center" wrapText="1"/>
    </xf>
    <xf numFmtId="0" fontId="39" fillId="3" borderId="59" xfId="4" applyFont="1" applyFill="1" applyBorder="1" applyAlignment="1">
      <alignment horizontal="center" vertical="center" wrapText="1"/>
    </xf>
    <xf numFmtId="0" fontId="39" fillId="3" borderId="76" xfId="4" applyFont="1" applyFill="1" applyBorder="1" applyAlignment="1">
      <alignment horizontal="center" vertical="center" wrapText="1"/>
    </xf>
    <xf numFmtId="166" fontId="41" fillId="3" borderId="38" xfId="4" applyNumberFormat="1" applyFont="1" applyFill="1" applyBorder="1" applyAlignment="1">
      <alignment horizontal="center" vertical="center" shrinkToFit="1"/>
    </xf>
    <xf numFmtId="166" fontId="42" fillId="3" borderId="39" xfId="4" applyNumberFormat="1" applyFont="1" applyFill="1" applyBorder="1" applyAlignment="1">
      <alignment horizontal="center" vertical="center" shrinkToFit="1"/>
    </xf>
    <xf numFmtId="166" fontId="42" fillId="3" borderId="40" xfId="4" applyNumberFormat="1" applyFont="1" applyFill="1" applyBorder="1" applyAlignment="1">
      <alignment horizontal="center" vertical="center" shrinkToFit="1"/>
    </xf>
    <xf numFmtId="166" fontId="42" fillId="3" borderId="75" xfId="4" applyNumberFormat="1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0" fontId="22" fillId="3" borderId="0" xfId="0" applyFont="1" applyFill="1" applyBorder="1" applyAlignment="1">
      <alignment horizontal="left" vertical="center" indent="1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right" vertical="center" indent="1" shrinkToFit="1"/>
    </xf>
    <xf numFmtId="14" fontId="23" fillId="3" borderId="0" xfId="0" applyNumberFormat="1" applyFont="1" applyFill="1" applyBorder="1" applyAlignment="1" applyProtection="1">
      <alignment horizontal="center" vertical="center"/>
    </xf>
    <xf numFmtId="0" fontId="23" fillId="3" borderId="0" xfId="0" applyFont="1" applyFill="1"/>
    <xf numFmtId="0" fontId="23" fillId="3" borderId="0" xfId="0" applyFont="1" applyFill="1" applyBorder="1" applyAlignment="1">
      <alignment horizontal="right"/>
    </xf>
    <xf numFmtId="166" fontId="23" fillId="3" borderId="0" xfId="0" applyNumberFormat="1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right" vertical="center"/>
    </xf>
    <xf numFmtId="166" fontId="33" fillId="3" borderId="0" xfId="0" applyNumberFormat="1" applyFont="1" applyFill="1" applyBorder="1" applyAlignment="1">
      <alignment horizontal="center" vertical="center" shrinkToFit="1"/>
    </xf>
    <xf numFmtId="165" fontId="33" fillId="3" borderId="0" xfId="0" applyNumberFormat="1" applyFont="1" applyFill="1" applyBorder="1" applyAlignment="1">
      <alignment horizontal="center" vertical="center"/>
    </xf>
    <xf numFmtId="165" fontId="34" fillId="3" borderId="0" xfId="0" applyNumberFormat="1" applyFont="1" applyFill="1" applyBorder="1" applyAlignment="1">
      <alignment horizontal="center" vertical="center" wrapText="1"/>
    </xf>
    <xf numFmtId="165" fontId="33" fillId="3" borderId="0" xfId="0" applyNumberFormat="1" applyFont="1" applyFill="1" applyBorder="1" applyAlignment="1" applyProtection="1">
      <alignment horizontal="left" vertical="center" indent="1"/>
      <protection locked="0"/>
    </xf>
    <xf numFmtId="165" fontId="33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left" indent="1"/>
    </xf>
    <xf numFmtId="4" fontId="23" fillId="3" borderId="48" xfId="0" applyNumberFormat="1" applyFont="1" applyFill="1" applyBorder="1" applyAlignment="1" applyProtection="1">
      <alignment horizontal="center" vertical="center" shrinkToFit="1"/>
    </xf>
    <xf numFmtId="4" fontId="23" fillId="3" borderId="17" xfId="0" applyNumberFormat="1" applyFont="1" applyFill="1" applyBorder="1" applyAlignment="1" applyProtection="1">
      <alignment horizontal="center" vertical="center" shrinkToFit="1"/>
    </xf>
    <xf numFmtId="0" fontId="22" fillId="3" borderId="0" xfId="0" applyFont="1" applyFill="1"/>
    <xf numFmtId="0" fontId="23" fillId="3" borderId="0" xfId="0" applyFont="1" applyFill="1" applyBorder="1" applyAlignment="1">
      <alignment horizontal="left" vertical="center" indent="1"/>
    </xf>
    <xf numFmtId="0" fontId="23" fillId="3" borderId="26" xfId="0" applyFont="1" applyFill="1" applyBorder="1" applyAlignment="1" applyProtection="1">
      <alignment horizontal="center" vertical="center"/>
    </xf>
    <xf numFmtId="0" fontId="23" fillId="3" borderId="29" xfId="0" applyFont="1" applyFill="1" applyBorder="1" applyAlignment="1" applyProtection="1">
      <alignment horizontal="center" vertical="center"/>
    </xf>
    <xf numFmtId="0" fontId="23" fillId="3" borderId="27" xfId="0" applyFont="1" applyFill="1" applyBorder="1" applyAlignment="1" applyProtection="1">
      <alignment horizontal="center" vertical="center"/>
    </xf>
    <xf numFmtId="0" fontId="23" fillId="3" borderId="28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30" xfId="0" applyFont="1" applyFill="1" applyBorder="1" applyAlignment="1" applyProtection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/>
    </xf>
    <xf numFmtId="0" fontId="23" fillId="3" borderId="33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>
      <alignment horizontal="right" vertical="center"/>
    </xf>
    <xf numFmtId="166" fontId="39" fillId="3" borderId="0" xfId="0" applyNumberFormat="1" applyFont="1" applyFill="1" applyBorder="1" applyAlignment="1">
      <alignment horizontal="center" vertical="center" shrinkToFit="1"/>
    </xf>
    <xf numFmtId="4" fontId="39" fillId="3" borderId="17" xfId="0" applyNumberFormat="1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>
      <alignment horizontal="left" vertical="center" indent="1"/>
    </xf>
    <xf numFmtId="0" fontId="17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7" fillId="3" borderId="0" xfId="0" applyFont="1" applyFill="1" applyBorder="1" applyAlignment="1">
      <alignment horizontal="right" vertical="center" indent="1" shrinkToFit="1"/>
    </xf>
    <xf numFmtId="14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/>
    </xf>
    <xf numFmtId="166" fontId="17" fillId="3" borderId="0" xfId="0" applyNumberFormat="1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right" vertical="center"/>
    </xf>
    <xf numFmtId="166" fontId="35" fillId="3" borderId="0" xfId="0" applyNumberFormat="1" applyFont="1" applyFill="1" applyBorder="1" applyAlignment="1">
      <alignment horizontal="center" vertical="center" shrinkToFit="1"/>
    </xf>
    <xf numFmtId="165" fontId="19" fillId="3" borderId="0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 wrapText="1"/>
    </xf>
    <xf numFmtId="165" fontId="20" fillId="3" borderId="0" xfId="0" applyNumberFormat="1" applyFont="1" applyFill="1" applyBorder="1" applyAlignment="1">
      <alignment horizontal="left" vertical="center" indent="1"/>
    </xf>
    <xf numFmtId="165" fontId="19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7" fillId="3" borderId="71" xfId="0" applyFont="1" applyFill="1" applyBorder="1" applyAlignment="1">
      <alignment horizontal="left" indent="1"/>
    </xf>
    <xf numFmtId="4" fontId="17" fillId="3" borderId="8" xfId="0" applyNumberFormat="1" applyFont="1" applyFill="1" applyBorder="1" applyAlignment="1" applyProtection="1">
      <alignment horizontal="center" shrinkToFit="1"/>
      <protection locked="0"/>
    </xf>
    <xf numFmtId="4" fontId="17" fillId="3" borderId="15" xfId="0" applyNumberFormat="1" applyFont="1" applyFill="1" applyBorder="1" applyAlignment="1" applyProtection="1">
      <alignment horizontal="center" shrinkToFit="1"/>
      <protection locked="0"/>
    </xf>
    <xf numFmtId="0" fontId="17" fillId="3" borderId="16" xfId="0" applyFont="1" applyFill="1" applyBorder="1" applyAlignment="1">
      <alignment horizontal="left" indent="1"/>
    </xf>
    <xf numFmtId="4" fontId="17" fillId="3" borderId="61" xfId="0" applyNumberFormat="1" applyFont="1" applyFill="1" applyBorder="1" applyAlignment="1" applyProtection="1">
      <alignment horizontal="center" shrinkToFit="1"/>
      <protection locked="0"/>
    </xf>
    <xf numFmtId="4" fontId="41" fillId="3" borderId="17" xfId="0" applyNumberFormat="1" applyFont="1" applyFill="1" applyBorder="1" applyAlignment="1">
      <alignment horizontal="center" vertical="center" shrinkToFit="1"/>
    </xf>
    <xf numFmtId="166" fontId="41" fillId="3" borderId="0" xfId="0" applyNumberFormat="1" applyFont="1" applyFill="1" applyBorder="1" applyAlignment="1">
      <alignment horizontal="center" vertical="center" shrinkToFit="1"/>
    </xf>
    <xf numFmtId="0" fontId="41" fillId="3" borderId="0" xfId="0" applyFont="1" applyFill="1" applyBorder="1" applyAlignment="1">
      <alignment horizontal="right" vertical="center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4" fillId="3" borderId="0" xfId="0" applyFont="1" applyFill="1"/>
    <xf numFmtId="0" fontId="18" fillId="3" borderId="0" xfId="0" applyFont="1" applyFill="1" applyAlignment="1">
      <alignment vertical="center"/>
    </xf>
    <xf numFmtId="0" fontId="15" fillId="3" borderId="0" xfId="0" applyFont="1" applyFill="1"/>
    <xf numFmtId="0" fontId="17" fillId="3" borderId="0" xfId="0" applyFont="1" applyFill="1" applyProtection="1">
      <protection locked="0"/>
    </xf>
    <xf numFmtId="0" fontId="17" fillId="3" borderId="0" xfId="0" applyFont="1" applyFill="1" applyAlignment="1">
      <alignment horizontal="right" vertical="center"/>
    </xf>
    <xf numFmtId="0" fontId="15" fillId="3" borderId="23" xfId="0" applyFont="1" applyFill="1" applyBorder="1" applyAlignment="1">
      <alignment horizontal="left" vertical="center" indent="1"/>
    </xf>
    <xf numFmtId="0" fontId="15" fillId="3" borderId="54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right" wrapText="1" shrinkToFit="1"/>
    </xf>
    <xf numFmtId="14" fontId="17" fillId="3" borderId="0" xfId="0" applyNumberFormat="1" applyFont="1" applyFill="1" applyAlignment="1">
      <alignment horizontal="right"/>
    </xf>
    <xf numFmtId="14" fontId="17" fillId="3" borderId="0" xfId="0" applyNumberFormat="1" applyFont="1" applyFill="1" applyAlignment="1">
      <alignment horizontal="right" wrapText="1" shrinkToFit="1"/>
    </xf>
    <xf numFmtId="0" fontId="15" fillId="3" borderId="19" xfId="0" applyFont="1" applyFill="1" applyBorder="1" applyAlignment="1">
      <alignment vertical="center" wrapText="1"/>
    </xf>
    <xf numFmtId="14" fontId="17" fillId="3" borderId="0" xfId="0" applyNumberFormat="1" applyFont="1" applyFill="1" applyAlignment="1">
      <alignment horizontal="right" vertical="top"/>
    </xf>
    <xf numFmtId="0" fontId="0" fillId="3" borderId="0" xfId="0" applyFill="1" applyAlignment="1">
      <alignment vertical="center"/>
    </xf>
    <xf numFmtId="4" fontId="17" fillId="3" borderId="50" xfId="0" applyNumberFormat="1" applyFont="1" applyFill="1" applyBorder="1" applyAlignment="1">
      <alignment horizontal="center" vertical="center" shrinkToFit="1"/>
    </xf>
    <xf numFmtId="4" fontId="17" fillId="3" borderId="18" xfId="0" applyNumberFormat="1" applyFont="1" applyFill="1" applyBorder="1" applyAlignment="1">
      <alignment horizontal="center" vertical="center" shrinkToFit="1"/>
    </xf>
    <xf numFmtId="4" fontId="17" fillId="3" borderId="49" xfId="0" applyNumberFormat="1" applyFont="1" applyFill="1" applyBorder="1" applyAlignment="1">
      <alignment horizontal="center" vertical="center" shrinkToFit="1"/>
    </xf>
    <xf numFmtId="4" fontId="17" fillId="3" borderId="51" xfId="0" applyNumberFormat="1" applyFont="1" applyFill="1" applyBorder="1" applyAlignment="1">
      <alignment horizontal="center" vertical="center" shrinkToFit="1"/>
    </xf>
    <xf numFmtId="4" fontId="36" fillId="3" borderId="53" xfId="0" applyNumberFormat="1" applyFont="1" applyFill="1" applyBorder="1" applyAlignment="1">
      <alignment horizontal="center" vertical="center" shrinkToFit="1"/>
    </xf>
    <xf numFmtId="4" fontId="17" fillId="3" borderId="83" xfId="0" applyNumberFormat="1" applyFont="1" applyFill="1" applyBorder="1" applyAlignment="1">
      <alignment horizontal="center" vertical="center" shrinkToFit="1"/>
    </xf>
    <xf numFmtId="4" fontId="17" fillId="3" borderId="33" xfId="0" applyNumberFormat="1" applyFont="1" applyFill="1" applyBorder="1" applyAlignment="1">
      <alignment horizontal="center" vertical="center" shrinkToFit="1"/>
    </xf>
    <xf numFmtId="4" fontId="17" fillId="3" borderId="55" xfId="0" applyNumberFormat="1" applyFont="1" applyFill="1" applyBorder="1" applyAlignment="1">
      <alignment horizontal="center" vertical="center" shrinkToFit="1"/>
    </xf>
    <xf numFmtId="4" fontId="17" fillId="3" borderId="85" xfId="0" applyNumberFormat="1" applyFont="1" applyFill="1" applyBorder="1" applyAlignment="1">
      <alignment horizontal="center" vertical="center" shrinkToFit="1"/>
    </xf>
    <xf numFmtId="4" fontId="15" fillId="3" borderId="56" xfId="0" applyNumberFormat="1" applyFont="1" applyFill="1" applyBorder="1" applyAlignment="1">
      <alignment horizontal="center" vertical="center" shrinkToFit="1"/>
    </xf>
    <xf numFmtId="10" fontId="17" fillId="3" borderId="63" xfId="2" applyNumberFormat="1" applyFont="1" applyFill="1" applyBorder="1" applyAlignment="1">
      <alignment horizontal="center" vertical="center" wrapText="1"/>
    </xf>
    <xf numFmtId="10" fontId="17" fillId="3" borderId="64" xfId="0" applyNumberFormat="1" applyFont="1" applyFill="1" applyBorder="1" applyAlignment="1">
      <alignment horizontal="center" vertical="center" wrapText="1"/>
    </xf>
    <xf numFmtId="10" fontId="17" fillId="3" borderId="112" xfId="2" applyNumberFormat="1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10" fontId="17" fillId="3" borderId="0" xfId="2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9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115" xfId="0" applyFill="1" applyBorder="1" applyAlignment="1">
      <alignment vertical="center"/>
    </xf>
    <xf numFmtId="166" fontId="17" fillId="3" borderId="114" xfId="0" applyNumberFormat="1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vertical="center"/>
    </xf>
    <xf numFmtId="0" fontId="0" fillId="3" borderId="0" xfId="0" applyFill="1" applyProtection="1"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17" fillId="3" borderId="18" xfId="0" applyFont="1" applyFill="1" applyBorder="1" applyAlignment="1">
      <alignment horizontal="left" vertical="center" indent="1"/>
    </xf>
    <xf numFmtId="0" fontId="15" fillId="3" borderId="32" xfId="0" applyFont="1" applyFill="1" applyBorder="1" applyAlignment="1">
      <alignment vertical="center"/>
    </xf>
    <xf numFmtId="4" fontId="15" fillId="3" borderId="31" xfId="0" applyNumberFormat="1" applyFont="1" applyFill="1" applyBorder="1" applyAlignment="1">
      <alignment horizontal="center" vertical="center" shrinkToFit="1"/>
    </xf>
    <xf numFmtId="0" fontId="17" fillId="3" borderId="85" xfId="0" applyFont="1" applyFill="1" applyBorder="1" applyAlignment="1">
      <alignment vertical="center"/>
    </xf>
    <xf numFmtId="4" fontId="17" fillId="3" borderId="53" xfId="0" applyNumberFormat="1" applyFont="1" applyFill="1" applyBorder="1" applyAlignment="1">
      <alignment vertical="center" shrinkToFit="1"/>
    </xf>
    <xf numFmtId="4" fontId="17" fillId="3" borderId="84" xfId="0" applyNumberFormat="1" applyFont="1" applyFill="1" applyBorder="1" applyAlignment="1">
      <alignment horizontal="center" vertical="center" shrinkToFit="1"/>
    </xf>
    <xf numFmtId="4" fontId="17" fillId="3" borderId="54" xfId="0" applyNumberFormat="1" applyFont="1" applyFill="1" applyBorder="1" applyAlignment="1">
      <alignment horizontal="center" vertical="center" shrinkToFit="1"/>
    </xf>
    <xf numFmtId="10" fontId="17" fillId="3" borderId="65" xfId="2" applyNumberFormat="1" applyFont="1" applyFill="1" applyBorder="1" applyAlignment="1">
      <alignment horizontal="center" vertical="center" wrapText="1"/>
    </xf>
    <xf numFmtId="168" fontId="17" fillId="3" borderId="2" xfId="6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protection locked="0"/>
    </xf>
    <xf numFmtId="0" fontId="0" fillId="3" borderId="0" xfId="0" applyFill="1" applyAlignment="1" applyProtection="1">
      <alignment wrapText="1"/>
    </xf>
    <xf numFmtId="0" fontId="0" fillId="3" borderId="0" xfId="0" applyFill="1" applyBorder="1" applyProtection="1"/>
    <xf numFmtId="0" fontId="9" fillId="3" borderId="0" xfId="0" applyFont="1" applyFill="1" applyBorder="1" applyAlignment="1" applyProtection="1"/>
    <xf numFmtId="0" fontId="8" fillId="3" borderId="0" xfId="0" applyFont="1" applyFill="1" applyBorder="1" applyProtection="1"/>
    <xf numFmtId="0" fontId="8" fillId="3" borderId="0" xfId="0" applyFont="1" applyFill="1" applyProtection="1"/>
    <xf numFmtId="14" fontId="0" fillId="3" borderId="0" xfId="0" applyNumberFormat="1" applyFill="1" applyProtection="1"/>
    <xf numFmtId="0" fontId="42" fillId="3" borderId="19" xfId="0" applyFont="1" applyFill="1" applyBorder="1" applyAlignment="1">
      <alignment horizontal="left" vertical="center" indent="1"/>
    </xf>
    <xf numFmtId="4" fontId="42" fillId="3" borderId="52" xfId="0" applyNumberFormat="1" applyFont="1" applyFill="1" applyBorder="1" applyAlignment="1">
      <alignment horizontal="center" vertical="center" shrinkToFit="1"/>
    </xf>
    <xf numFmtId="4" fontId="42" fillId="3" borderId="25" xfId="0" applyNumberFormat="1" applyFont="1" applyFill="1" applyBorder="1" applyAlignment="1">
      <alignment horizontal="center" vertical="center" shrinkToFit="1"/>
    </xf>
    <xf numFmtId="4" fontId="42" fillId="3" borderId="15" xfId="0" applyNumberFormat="1" applyFont="1" applyFill="1" applyBorder="1" applyAlignment="1">
      <alignment horizontal="center" vertical="center" shrinkToFit="1"/>
    </xf>
    <xf numFmtId="4" fontId="42" fillId="3" borderId="34" xfId="0" applyNumberFormat="1" applyFont="1" applyFill="1" applyBorder="1" applyAlignment="1">
      <alignment horizontal="center" vertical="center" shrinkToFit="1"/>
    </xf>
    <xf numFmtId="4" fontId="42" fillId="3" borderId="55" xfId="0" applyNumberFormat="1" applyFont="1" applyFill="1" applyBorder="1" applyAlignment="1">
      <alignment horizontal="center" vertical="center" shrinkToFit="1"/>
    </xf>
    <xf numFmtId="4" fontId="42" fillId="3" borderId="53" xfId="0" applyNumberFormat="1" applyFont="1" applyFill="1" applyBorder="1" applyAlignment="1">
      <alignment horizontal="center" vertical="center" shrinkToFit="1"/>
    </xf>
    <xf numFmtId="4" fontId="42" fillId="3" borderId="56" xfId="0" applyNumberFormat="1" applyFont="1" applyFill="1" applyBorder="1" applyAlignment="1">
      <alignment horizontal="center" vertical="center" shrinkToFit="1"/>
    </xf>
    <xf numFmtId="0" fontId="42" fillId="3" borderId="20" xfId="0" applyFont="1" applyFill="1" applyBorder="1" applyAlignment="1">
      <alignment horizontal="left" vertical="center" indent="1"/>
    </xf>
    <xf numFmtId="0" fontId="17" fillId="3" borderId="68" xfId="0" applyFont="1" applyFill="1" applyBorder="1" applyAlignment="1">
      <alignment horizontal="center" shrinkToFit="1"/>
    </xf>
    <xf numFmtId="0" fontId="17" fillId="3" borderId="36" xfId="0" applyFont="1" applyFill="1" applyBorder="1" applyAlignment="1">
      <alignment horizontal="center" shrinkToFit="1"/>
    </xf>
    <xf numFmtId="0" fontId="17" fillId="3" borderId="5" xfId="0" applyFont="1" applyFill="1" applyBorder="1" applyAlignment="1">
      <alignment horizontal="center" shrinkToFit="1"/>
    </xf>
    <xf numFmtId="10" fontId="41" fillId="3" borderId="35" xfId="0" applyNumberFormat="1" applyFont="1" applyFill="1" applyBorder="1" applyAlignment="1" applyProtection="1">
      <alignment horizontal="center" vertical="center" shrinkToFit="1"/>
    </xf>
    <xf numFmtId="10" fontId="41" fillId="3" borderId="36" xfId="0" applyNumberFormat="1" applyFont="1" applyFill="1" applyBorder="1" applyAlignment="1" applyProtection="1">
      <alignment horizontal="center" vertical="center" shrinkToFit="1"/>
    </xf>
    <xf numFmtId="10" fontId="41" fillId="3" borderId="37" xfId="0" applyNumberFormat="1" applyFont="1" applyFill="1" applyBorder="1" applyAlignment="1" applyProtection="1">
      <alignment horizontal="center" vertical="center" shrinkToFit="1"/>
    </xf>
    <xf numFmtId="0" fontId="15" fillId="3" borderId="16" xfId="0" applyFont="1" applyFill="1" applyBorder="1" applyAlignment="1">
      <alignment horizontal="left" vertical="top" wrapText="1" indent="1"/>
    </xf>
    <xf numFmtId="0" fontId="17" fillId="3" borderId="16" xfId="0" applyFont="1" applyFill="1" applyBorder="1" applyAlignment="1">
      <alignment horizontal="left" vertical="top" wrapText="1" indent="1"/>
    </xf>
    <xf numFmtId="0" fontId="17" fillId="3" borderId="16" xfId="0" applyFont="1" applyFill="1" applyBorder="1" applyAlignment="1">
      <alignment horizontal="left" indent="1"/>
    </xf>
    <xf numFmtId="0" fontId="17" fillId="3" borderId="66" xfId="0" applyFont="1" applyFill="1" applyBorder="1" applyAlignment="1">
      <alignment horizontal="left" indent="1"/>
    </xf>
    <xf numFmtId="4" fontId="17" fillId="3" borderId="61" xfId="0" applyNumberFormat="1" applyFont="1" applyFill="1" applyBorder="1" applyAlignment="1">
      <alignment horizontal="center" vertical="center" shrinkToFit="1"/>
    </xf>
    <xf numFmtId="4" fontId="17" fillId="3" borderId="48" xfId="0" applyNumberFormat="1" applyFont="1" applyFill="1" applyBorder="1" applyAlignment="1">
      <alignment horizontal="center" vertical="center" shrinkToFit="1"/>
    </xf>
    <xf numFmtId="4" fontId="17" fillId="3" borderId="67" xfId="0" applyNumberFormat="1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166" fontId="41" fillId="3" borderId="35" xfId="0" applyNumberFormat="1" applyFont="1" applyFill="1" applyBorder="1" applyAlignment="1">
      <alignment horizontal="center" vertical="center" shrinkToFit="1"/>
    </xf>
    <xf numFmtId="166" fontId="41" fillId="3" borderId="36" xfId="0" applyNumberFormat="1" applyFont="1" applyFill="1" applyBorder="1" applyAlignment="1">
      <alignment horizontal="center" vertical="center" shrinkToFit="1"/>
    </xf>
    <xf numFmtId="166" fontId="41" fillId="3" borderId="37" xfId="0" applyNumberFormat="1" applyFont="1" applyFill="1" applyBorder="1" applyAlignment="1">
      <alignment horizontal="center" vertical="center" shrinkToFit="1"/>
    </xf>
    <xf numFmtId="0" fontId="27" fillId="3" borderId="39" xfId="4" applyFont="1" applyFill="1" applyBorder="1" applyAlignment="1">
      <alignment horizontal="right" vertical="center" indent="1"/>
    </xf>
    <xf numFmtId="0" fontId="27" fillId="3" borderId="40" xfId="4" applyFont="1" applyFill="1" applyBorder="1" applyAlignment="1">
      <alignment horizontal="right" vertical="center" indent="1"/>
    </xf>
    <xf numFmtId="0" fontId="27" fillId="3" borderId="92" xfId="4" applyFont="1" applyFill="1" applyBorder="1" applyAlignment="1">
      <alignment horizontal="right" vertical="center" indent="1"/>
    </xf>
    <xf numFmtId="0" fontId="25" fillId="3" borderId="88" xfId="4" applyFont="1" applyFill="1" applyBorder="1" applyAlignment="1">
      <alignment horizontal="right" vertical="center"/>
    </xf>
    <xf numFmtId="0" fontId="25" fillId="3" borderId="81" xfId="4" applyFont="1" applyFill="1" applyBorder="1" applyAlignment="1">
      <alignment horizontal="right" vertical="center"/>
    </xf>
    <xf numFmtId="0" fontId="25" fillId="3" borderId="82" xfId="4" applyFont="1" applyFill="1" applyBorder="1" applyAlignment="1">
      <alignment horizontal="right" vertical="center"/>
    </xf>
    <xf numFmtId="0" fontId="25" fillId="3" borderId="14" xfId="4" applyFont="1" applyFill="1" applyBorder="1" applyAlignment="1">
      <alignment horizontal="right" vertical="center" indent="1"/>
    </xf>
    <xf numFmtId="0" fontId="27" fillId="3" borderId="3" xfId="4" applyFont="1" applyFill="1" applyBorder="1" applyAlignment="1">
      <alignment horizontal="right" vertical="center" indent="1"/>
    </xf>
    <xf numFmtId="0" fontId="27" fillId="3" borderId="43" xfId="4" applyFont="1" applyFill="1" applyBorder="1" applyAlignment="1">
      <alignment horizontal="right" vertical="center" indent="1"/>
    </xf>
    <xf numFmtId="0" fontId="22" fillId="0" borderId="0" xfId="4" applyFont="1" applyAlignment="1">
      <alignment horizontal="left" indent="1" shrinkToFit="1"/>
    </xf>
    <xf numFmtId="0" fontId="23" fillId="0" borderId="0" xfId="4" applyFont="1" applyAlignment="1">
      <alignment horizontal="left" indent="1" shrinkToFit="1"/>
    </xf>
    <xf numFmtId="169" fontId="22" fillId="3" borderId="89" xfId="4" applyNumberFormat="1" applyFont="1" applyFill="1" applyBorder="1" applyAlignment="1">
      <alignment horizontal="left" vertical="center" shrinkToFit="1"/>
    </xf>
    <xf numFmtId="169" fontId="22" fillId="3" borderId="90" xfId="4" applyNumberFormat="1" applyFont="1" applyFill="1" applyBorder="1" applyAlignment="1">
      <alignment horizontal="left" vertical="center" shrinkToFit="1"/>
    </xf>
    <xf numFmtId="169" fontId="22" fillId="3" borderId="91" xfId="4" applyNumberFormat="1" applyFont="1" applyFill="1" applyBorder="1" applyAlignment="1">
      <alignment horizontal="left" vertical="center" shrinkToFit="1"/>
    </xf>
    <xf numFmtId="0" fontId="22" fillId="3" borderId="2" xfId="4" applyFont="1" applyFill="1" applyBorder="1" applyAlignment="1">
      <alignment horizontal="center"/>
    </xf>
    <xf numFmtId="14" fontId="22" fillId="0" borderId="2" xfId="4" applyNumberFormat="1" applyFont="1" applyBorder="1" applyAlignment="1" applyProtection="1">
      <alignment horizontal="center" vertical="center"/>
      <protection locked="0"/>
    </xf>
    <xf numFmtId="0" fontId="22" fillId="0" borderId="2" xfId="4" applyFont="1" applyBorder="1" applyAlignment="1" applyProtection="1">
      <alignment horizontal="center" vertical="center"/>
      <protection locked="0"/>
    </xf>
    <xf numFmtId="0" fontId="22" fillId="3" borderId="39" xfId="4" applyFont="1" applyFill="1" applyBorder="1" applyAlignment="1">
      <alignment horizontal="left" vertical="center" indent="1"/>
    </xf>
    <xf numFmtId="0" fontId="22" fillId="3" borderId="40" xfId="4" applyFont="1" applyFill="1" applyBorder="1" applyAlignment="1">
      <alignment horizontal="left" vertical="center" indent="1"/>
    </xf>
    <xf numFmtId="0" fontId="22" fillId="3" borderId="92" xfId="4" applyFont="1" applyFill="1" applyBorder="1" applyAlignment="1">
      <alignment horizontal="left" vertical="center" indent="1"/>
    </xf>
    <xf numFmtId="0" fontId="22" fillId="3" borderId="39" xfId="4" applyFont="1" applyFill="1" applyBorder="1" applyAlignment="1">
      <alignment horizontal="center" vertical="center"/>
    </xf>
    <xf numFmtId="0" fontId="22" fillId="3" borderId="40" xfId="4" applyFont="1" applyFill="1" applyBorder="1" applyAlignment="1">
      <alignment horizontal="center" vertical="center"/>
    </xf>
    <xf numFmtId="0" fontId="22" fillId="3" borderId="93" xfId="4" applyFont="1" applyFill="1" applyBorder="1" applyAlignment="1">
      <alignment horizontal="center" vertical="center"/>
    </xf>
    <xf numFmtId="0" fontId="23" fillId="3" borderId="92" xfId="4" applyFont="1" applyFill="1" applyBorder="1" applyAlignment="1">
      <alignment horizontal="center"/>
    </xf>
    <xf numFmtId="0" fontId="22" fillId="3" borderId="4" xfId="4" applyFont="1" applyFill="1" applyBorder="1" applyAlignment="1">
      <alignment horizontal="left" vertical="center" wrapText="1" indent="1"/>
    </xf>
    <xf numFmtId="0" fontId="22" fillId="3" borderId="13" xfId="4" applyFont="1" applyFill="1" applyBorder="1" applyAlignment="1">
      <alignment horizontal="left" vertical="center" indent="1"/>
    </xf>
    <xf numFmtId="0" fontId="22" fillId="3" borderId="14" xfId="4" applyFont="1" applyFill="1" applyBorder="1" applyAlignment="1">
      <alignment horizontal="left" vertical="center" indent="1"/>
    </xf>
    <xf numFmtId="0" fontId="22" fillId="3" borderId="5" xfId="4" applyFont="1" applyFill="1" applyBorder="1" applyAlignment="1">
      <alignment horizontal="center" vertical="center" wrapText="1"/>
    </xf>
    <xf numFmtId="0" fontId="22" fillId="3" borderId="2" xfId="4" applyFont="1" applyFill="1" applyBorder="1" applyAlignment="1">
      <alignment vertical="center"/>
    </xf>
    <xf numFmtId="0" fontId="22" fillId="3" borderId="3" xfId="4" applyFont="1" applyFill="1" applyBorder="1" applyAlignment="1">
      <alignment vertical="center"/>
    </xf>
    <xf numFmtId="0" fontId="22" fillId="3" borderId="6" xfId="4" applyFont="1" applyFill="1" applyBorder="1" applyAlignment="1">
      <alignment horizontal="center" vertical="center" wrapText="1"/>
    </xf>
    <xf numFmtId="0" fontId="22" fillId="3" borderId="41" xfId="4" applyFont="1" applyFill="1" applyBorder="1" applyAlignment="1">
      <alignment vertical="center"/>
    </xf>
    <xf numFmtId="0" fontId="22" fillId="3" borderId="43" xfId="4" applyFont="1" applyFill="1" applyBorder="1" applyAlignment="1">
      <alignment vertical="center"/>
    </xf>
    <xf numFmtId="0" fontId="22" fillId="3" borderId="79" xfId="4" applyFont="1" applyFill="1" applyBorder="1" applyAlignment="1">
      <alignment horizontal="center" vertical="center" wrapText="1"/>
    </xf>
    <xf numFmtId="0" fontId="22" fillId="3" borderId="58" xfId="4" applyFont="1" applyFill="1" applyBorder="1" applyAlignment="1">
      <alignment horizontal="center" vertical="center" wrapText="1"/>
    </xf>
    <xf numFmtId="0" fontId="22" fillId="3" borderId="74" xfId="4" applyFont="1" applyFill="1" applyBorder="1" applyAlignment="1">
      <alignment horizontal="left" vertical="center" indent="1"/>
    </xf>
    <xf numFmtId="0" fontId="23" fillId="3" borderId="75" xfId="4" applyFont="1" applyFill="1" applyBorder="1" applyAlignment="1">
      <alignment horizontal="left" vertical="center" indent="1"/>
    </xf>
    <xf numFmtId="0" fontId="23" fillId="3" borderId="76" xfId="4" applyFont="1" applyFill="1" applyBorder="1" applyAlignment="1">
      <alignment horizontal="left" vertical="center" indent="1"/>
    </xf>
    <xf numFmtId="0" fontId="22" fillId="0" borderId="2" xfId="4" applyFont="1" applyBorder="1" applyAlignment="1" applyProtection="1">
      <alignment horizontal="left" vertical="center" indent="1"/>
      <protection locked="0"/>
    </xf>
    <xf numFmtId="0" fontId="22" fillId="0" borderId="2" xfId="4" applyFont="1" applyBorder="1" applyAlignment="1" applyProtection="1">
      <alignment horizontal="left" vertical="center" indent="1" shrinkToFit="1"/>
      <protection locked="0"/>
    </xf>
    <xf numFmtId="167" fontId="22" fillId="0" borderId="2" xfId="4" applyNumberFormat="1" applyFont="1" applyBorder="1" applyAlignment="1" applyProtection="1">
      <alignment horizontal="center" vertical="center"/>
      <protection locked="0"/>
    </xf>
    <xf numFmtId="0" fontId="22" fillId="3" borderId="94" xfId="4" applyFont="1" applyFill="1" applyBorder="1" applyAlignment="1">
      <alignment horizontal="center" vertical="center" wrapText="1"/>
    </xf>
    <xf numFmtId="0" fontId="22" fillId="3" borderId="95" xfId="4" applyFont="1" applyFill="1" applyBorder="1" applyAlignment="1">
      <alignment horizontal="center" vertical="center" wrapText="1"/>
    </xf>
    <xf numFmtId="0" fontId="22" fillId="3" borderId="96" xfId="4" applyFont="1" applyFill="1" applyBorder="1" applyAlignment="1">
      <alignment horizontal="center" vertical="center" wrapText="1"/>
    </xf>
    <xf numFmtId="0" fontId="22" fillId="3" borderId="97" xfId="4" applyFont="1" applyFill="1" applyBorder="1" applyAlignment="1">
      <alignment horizontal="center" vertical="center" wrapText="1"/>
    </xf>
    <xf numFmtId="0" fontId="22" fillId="3" borderId="78" xfId="4" applyFont="1" applyFill="1" applyBorder="1" applyAlignment="1">
      <alignment horizontal="center" vertical="center" wrapText="1"/>
    </xf>
    <xf numFmtId="0" fontId="37" fillId="3" borderId="74" xfId="4" applyFont="1" applyFill="1" applyBorder="1" applyAlignment="1">
      <alignment horizontal="left" vertical="center" wrapText="1" indent="1"/>
    </xf>
    <xf numFmtId="0" fontId="37" fillId="3" borderId="75" xfId="4" applyFont="1" applyFill="1" applyBorder="1" applyAlignment="1">
      <alignment horizontal="left" vertical="center" wrapText="1" indent="1"/>
    </xf>
    <xf numFmtId="0" fontId="37" fillId="3" borderId="76" xfId="4" applyFont="1" applyFill="1" applyBorder="1" applyAlignment="1">
      <alignment horizontal="left" vertical="center" wrapText="1" indent="1"/>
    </xf>
    <xf numFmtId="0" fontId="41" fillId="3" borderId="74" xfId="4" applyFont="1" applyFill="1" applyBorder="1" applyAlignment="1">
      <alignment horizontal="left" vertical="center" wrapText="1" indent="1"/>
    </xf>
    <xf numFmtId="0" fontId="41" fillId="3" borderId="75" xfId="4" applyFont="1" applyFill="1" applyBorder="1" applyAlignment="1">
      <alignment horizontal="left" vertical="center" wrapText="1" indent="1"/>
    </xf>
    <xf numFmtId="0" fontId="41" fillId="3" borderId="76" xfId="4" applyFont="1" applyFill="1" applyBorder="1" applyAlignment="1">
      <alignment horizontal="left" vertical="center" wrapText="1" indent="1"/>
    </xf>
    <xf numFmtId="0" fontId="25" fillId="3" borderId="74" xfId="4" applyFont="1" applyFill="1" applyBorder="1" applyAlignment="1">
      <alignment horizontal="right" vertical="center" wrapText="1" indent="1"/>
    </xf>
    <xf numFmtId="0" fontId="25" fillId="3" borderId="75" xfId="4" applyFont="1" applyFill="1" applyBorder="1" applyAlignment="1">
      <alignment horizontal="right" vertical="center" wrapText="1" indent="1"/>
    </xf>
    <xf numFmtId="0" fontId="25" fillId="3" borderId="76" xfId="4" applyFont="1" applyFill="1" applyBorder="1" applyAlignment="1">
      <alignment horizontal="right" vertical="center" wrapText="1" indent="1"/>
    </xf>
    <xf numFmtId="0" fontId="42" fillId="3" borderId="75" xfId="4" applyFont="1" applyFill="1" applyBorder="1" applyAlignment="1">
      <alignment horizontal="left" vertical="center" wrapText="1" indent="1"/>
    </xf>
    <xf numFmtId="0" fontId="42" fillId="3" borderId="76" xfId="4" applyFont="1" applyFill="1" applyBorder="1" applyAlignment="1">
      <alignment horizontal="left" vertical="center" wrapText="1" indent="1"/>
    </xf>
    <xf numFmtId="0" fontId="39" fillId="3" borderId="74" xfId="4" applyFont="1" applyFill="1" applyBorder="1" applyAlignment="1">
      <alignment horizontal="left" vertical="center" wrapText="1" indent="1"/>
    </xf>
    <xf numFmtId="0" fontId="39" fillId="3" borderId="75" xfId="4" applyFont="1" applyFill="1" applyBorder="1" applyAlignment="1">
      <alignment horizontal="left" vertical="center" wrapText="1" indent="1"/>
    </xf>
    <xf numFmtId="0" fontId="39" fillId="3" borderId="76" xfId="4" applyFont="1" applyFill="1" applyBorder="1" applyAlignment="1">
      <alignment horizontal="left" vertical="center" wrapText="1" indent="1"/>
    </xf>
    <xf numFmtId="0" fontId="40" fillId="3" borderId="75" xfId="4" applyFont="1" applyFill="1" applyBorder="1" applyAlignment="1">
      <alignment horizontal="left" vertical="center" indent="1"/>
    </xf>
    <xf numFmtId="0" fontId="40" fillId="3" borderId="76" xfId="4" applyFont="1" applyFill="1" applyBorder="1" applyAlignment="1">
      <alignment horizontal="left" vertical="center" indent="1"/>
    </xf>
    <xf numFmtId="4" fontId="17" fillId="3" borderId="30" xfId="0" applyNumberFormat="1" applyFont="1" applyFill="1" applyBorder="1" applyAlignment="1">
      <alignment horizontal="center" vertical="center" shrinkToFit="1"/>
    </xf>
    <xf numFmtId="0" fontId="17" fillId="3" borderId="30" xfId="0" applyFont="1" applyFill="1" applyBorder="1" applyAlignment="1">
      <alignment horizontal="center" vertical="center" wrapText="1"/>
    </xf>
    <xf numFmtId="10" fontId="39" fillId="3" borderId="35" xfId="0" applyNumberFormat="1" applyFont="1" applyFill="1" applyBorder="1" applyAlignment="1" applyProtection="1">
      <alignment horizontal="center" vertical="center" shrinkToFit="1"/>
    </xf>
    <xf numFmtId="10" fontId="39" fillId="3" borderId="36" xfId="0" applyNumberFormat="1" applyFont="1" applyFill="1" applyBorder="1" applyAlignment="1" applyProtection="1">
      <alignment horizontal="center" vertical="center" shrinkToFit="1"/>
    </xf>
    <xf numFmtId="10" fontId="39" fillId="3" borderId="37" xfId="0" applyNumberFormat="1" applyFont="1" applyFill="1" applyBorder="1" applyAlignment="1" applyProtection="1">
      <alignment horizontal="center" vertical="center" shrinkToFit="1"/>
    </xf>
    <xf numFmtId="0" fontId="22" fillId="3" borderId="16" xfId="0" applyFont="1" applyFill="1" applyBorder="1" applyAlignment="1">
      <alignment horizontal="left" vertical="top" wrapText="1"/>
    </xf>
    <xf numFmtId="0" fontId="23" fillId="3" borderId="16" xfId="0" applyFont="1" applyFill="1" applyBorder="1" applyAlignment="1">
      <alignment horizontal="left" vertical="top" wrapText="1"/>
    </xf>
    <xf numFmtId="0" fontId="23" fillId="3" borderId="16" xfId="0" applyFont="1" applyFill="1" applyBorder="1" applyAlignment="1">
      <alignment horizontal="left" vertical="top"/>
    </xf>
    <xf numFmtId="0" fontId="23" fillId="3" borderId="66" xfId="0" applyFont="1" applyFill="1" applyBorder="1" applyAlignment="1">
      <alignment horizontal="left" vertical="top"/>
    </xf>
    <xf numFmtId="4" fontId="23" fillId="3" borderId="61" xfId="0" applyNumberFormat="1" applyFont="1" applyFill="1" applyBorder="1" applyAlignment="1" applyProtection="1">
      <alignment horizontal="center" vertical="center" shrinkToFit="1"/>
    </xf>
    <xf numFmtId="4" fontId="23" fillId="3" borderId="48" xfId="0" applyNumberFormat="1" applyFont="1" applyFill="1" applyBorder="1" applyAlignment="1" applyProtection="1">
      <alignment horizontal="center" vertical="center" shrinkToFit="1"/>
    </xf>
    <xf numFmtId="4" fontId="23" fillId="3" borderId="67" xfId="0" applyNumberFormat="1" applyFont="1" applyFill="1" applyBorder="1" applyAlignment="1" applyProtection="1">
      <alignment horizontal="center" vertical="center" shrinkToFit="1"/>
    </xf>
    <xf numFmtId="166" fontId="23" fillId="3" borderId="68" xfId="0" applyNumberFormat="1" applyFont="1" applyFill="1" applyBorder="1" applyAlignment="1">
      <alignment horizontal="center" shrinkToFit="1"/>
    </xf>
    <xf numFmtId="166" fontId="23" fillId="3" borderId="36" xfId="0" applyNumberFormat="1" applyFont="1" applyFill="1" applyBorder="1" applyAlignment="1">
      <alignment horizontal="center" shrinkToFit="1"/>
    </xf>
    <xf numFmtId="166" fontId="23" fillId="3" borderId="5" xfId="0" applyNumberFormat="1" applyFont="1" applyFill="1" applyBorder="1" applyAlignment="1">
      <alignment horizontal="center" shrinkToFit="1"/>
    </xf>
    <xf numFmtId="4" fontId="23" fillId="3" borderId="17" xfId="0" applyNumberFormat="1" applyFont="1" applyFill="1" applyBorder="1" applyAlignment="1" applyProtection="1">
      <alignment horizontal="center" vertical="center" shrinkToFit="1"/>
    </xf>
    <xf numFmtId="0" fontId="23" fillId="3" borderId="26" xfId="0" applyFont="1" applyFill="1" applyBorder="1" applyAlignment="1" applyProtection="1">
      <alignment horizontal="center" vertical="center"/>
    </xf>
    <xf numFmtId="0" fontId="23" fillId="3" borderId="27" xfId="0" applyFont="1" applyFill="1" applyBorder="1" applyAlignment="1" applyProtection="1">
      <alignment horizontal="center" vertical="center"/>
    </xf>
    <xf numFmtId="0" fontId="23" fillId="3" borderId="28" xfId="0" applyFont="1" applyFill="1" applyBorder="1" applyAlignment="1" applyProtection="1">
      <alignment horizontal="center" vertical="center"/>
    </xf>
    <xf numFmtId="0" fontId="23" fillId="3" borderId="29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30" xfId="0" applyFont="1" applyFill="1" applyBorder="1" applyAlignment="1" applyProtection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/>
    </xf>
    <xf numFmtId="0" fontId="23" fillId="3" borderId="33" xfId="0" applyFont="1" applyFill="1" applyBorder="1" applyAlignment="1" applyProtection="1">
      <alignment horizontal="center" vertical="center"/>
    </xf>
    <xf numFmtId="166" fontId="39" fillId="3" borderId="35" xfId="0" applyNumberFormat="1" applyFont="1" applyFill="1" applyBorder="1" applyAlignment="1" applyProtection="1">
      <alignment horizontal="center" vertical="center" shrinkToFit="1"/>
    </xf>
    <xf numFmtId="166" fontId="39" fillId="3" borderId="36" xfId="0" applyNumberFormat="1" applyFont="1" applyFill="1" applyBorder="1" applyAlignment="1" applyProtection="1">
      <alignment horizontal="center" vertical="center" shrinkToFit="1"/>
    </xf>
    <xf numFmtId="166" fontId="39" fillId="3" borderId="37" xfId="0" applyNumberFormat="1" applyFont="1" applyFill="1" applyBorder="1" applyAlignment="1" applyProtection="1">
      <alignment horizontal="center" vertical="center" shrinkToFit="1"/>
    </xf>
    <xf numFmtId="0" fontId="22" fillId="3" borderId="66" xfId="0" applyFont="1" applyFill="1" applyBorder="1" applyAlignment="1">
      <alignment horizontal="left" vertical="top" wrapText="1"/>
    </xf>
    <xf numFmtId="4" fontId="23" fillId="3" borderId="70" xfId="0" applyNumberFormat="1" applyFont="1" applyFill="1" applyBorder="1" applyAlignment="1" applyProtection="1">
      <alignment horizontal="center" vertical="center" shrinkToFit="1"/>
    </xf>
    <xf numFmtId="0" fontId="22" fillId="3" borderId="0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 wrapText="1"/>
    </xf>
    <xf numFmtId="0" fontId="23" fillId="3" borderId="67" xfId="0" applyFont="1" applyFill="1" applyBorder="1" applyAlignment="1">
      <alignment horizontal="center" vertical="center" wrapText="1"/>
    </xf>
    <xf numFmtId="0" fontId="23" fillId="3" borderId="62" xfId="0" applyFont="1" applyFill="1" applyBorder="1" applyAlignment="1">
      <alignment horizontal="center" vertical="center" wrapText="1"/>
    </xf>
    <xf numFmtId="0" fontId="23" fillId="3" borderId="69" xfId="0" applyFont="1" applyFill="1" applyBorder="1" applyAlignment="1">
      <alignment horizontal="center" vertical="center" wrapText="1"/>
    </xf>
    <xf numFmtId="0" fontId="23" fillId="3" borderId="70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3" borderId="67" xfId="0" applyFont="1" applyFill="1" applyBorder="1" applyAlignment="1">
      <alignment horizontal="center" vertical="center"/>
    </xf>
    <xf numFmtId="0" fontId="23" fillId="3" borderId="57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 wrapText="1" indent="1"/>
    </xf>
    <xf numFmtId="0" fontId="23" fillId="3" borderId="18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166" fontId="23" fillId="3" borderId="35" xfId="0" applyNumberFormat="1" applyFont="1" applyFill="1" applyBorder="1" applyAlignment="1">
      <alignment horizontal="center" vertical="center" wrapText="1"/>
    </xf>
    <xf numFmtId="166" fontId="23" fillId="3" borderId="36" xfId="0" applyNumberFormat="1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23" fillId="3" borderId="71" xfId="0" applyFont="1" applyFill="1" applyBorder="1" applyAlignment="1">
      <alignment horizontal="left" vertical="center" wrapText="1" indent="1"/>
    </xf>
    <xf numFmtId="0" fontId="23" fillId="3" borderId="16" xfId="0" applyFont="1" applyFill="1" applyBorder="1" applyAlignment="1">
      <alignment horizontal="left" vertical="center" wrapText="1" indent="1"/>
    </xf>
    <xf numFmtId="0" fontId="23" fillId="3" borderId="66" xfId="0" applyFont="1" applyFill="1" applyBorder="1" applyAlignment="1">
      <alignment horizontal="left" vertical="center" wrapText="1" indent="1"/>
    </xf>
    <xf numFmtId="0" fontId="22" fillId="3" borderId="71" xfId="0" applyFont="1" applyFill="1" applyBorder="1" applyAlignment="1">
      <alignment horizontal="left" vertical="top" wrapText="1"/>
    </xf>
    <xf numFmtId="0" fontId="23" fillId="3" borderId="26" xfId="0" applyFont="1" applyFill="1" applyBorder="1" applyAlignment="1" applyProtection="1">
      <alignment horizontal="left" vertical="center" wrapText="1"/>
    </xf>
    <xf numFmtId="0" fontId="23" fillId="3" borderId="27" xfId="0" applyFont="1" applyFill="1" applyBorder="1" applyAlignment="1" applyProtection="1">
      <alignment horizontal="left" vertical="center" wrapText="1"/>
    </xf>
    <xf numFmtId="0" fontId="23" fillId="3" borderId="28" xfId="0" applyFont="1" applyFill="1" applyBorder="1" applyAlignment="1" applyProtection="1">
      <alignment horizontal="left" vertical="center" wrapText="1"/>
    </xf>
    <xf numFmtId="0" fontId="23" fillId="3" borderId="29" xfId="0" applyFont="1" applyFill="1" applyBorder="1" applyAlignment="1" applyProtection="1">
      <alignment horizontal="left" vertical="center" wrapText="1"/>
    </xf>
    <xf numFmtId="0" fontId="23" fillId="3" borderId="0" xfId="0" applyFont="1" applyFill="1" applyBorder="1" applyAlignment="1" applyProtection="1">
      <alignment horizontal="left" vertical="center" wrapText="1"/>
    </xf>
    <xf numFmtId="0" fontId="23" fillId="3" borderId="30" xfId="0" applyFont="1" applyFill="1" applyBorder="1" applyAlignment="1" applyProtection="1">
      <alignment horizontal="left" vertical="center" wrapText="1"/>
    </xf>
    <xf numFmtId="0" fontId="23" fillId="3" borderId="31" xfId="0" applyFont="1" applyFill="1" applyBorder="1" applyAlignment="1" applyProtection="1">
      <alignment horizontal="left" vertical="center" wrapText="1"/>
    </xf>
    <xf numFmtId="0" fontId="23" fillId="3" borderId="32" xfId="0" applyFont="1" applyFill="1" applyBorder="1" applyAlignment="1" applyProtection="1">
      <alignment horizontal="left" vertical="center" wrapText="1"/>
    </xf>
    <xf numFmtId="0" fontId="23" fillId="3" borderId="33" xfId="0" applyFont="1" applyFill="1" applyBorder="1" applyAlignment="1" applyProtection="1">
      <alignment horizontal="left" vertical="center" wrapText="1"/>
    </xf>
    <xf numFmtId="166" fontId="41" fillId="3" borderId="35" xfId="0" applyNumberFormat="1" applyFont="1" applyFill="1" applyBorder="1" applyAlignment="1">
      <alignment horizontal="center" vertical="center" shrinkToFit="1"/>
    </xf>
    <xf numFmtId="166" fontId="41" fillId="3" borderId="36" xfId="0" applyNumberFormat="1" applyFont="1" applyFill="1" applyBorder="1" applyAlignment="1">
      <alignment horizontal="center" vertical="center" shrinkToFit="1"/>
    </xf>
    <xf numFmtId="166" fontId="41" fillId="3" borderId="37" xfId="0" applyNumberFormat="1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left" vertical="top" wrapText="1" indent="1"/>
    </xf>
    <xf numFmtId="0" fontId="17" fillId="3" borderId="16" xfId="0" applyFont="1" applyFill="1" applyBorder="1" applyAlignment="1">
      <alignment horizontal="left" vertical="top" wrapText="1" indent="1"/>
    </xf>
    <xf numFmtId="0" fontId="17" fillId="3" borderId="16" xfId="0" applyFont="1" applyFill="1" applyBorder="1" applyAlignment="1">
      <alignment horizontal="left" indent="1"/>
    </xf>
    <xf numFmtId="0" fontId="17" fillId="3" borderId="66" xfId="0" applyFont="1" applyFill="1" applyBorder="1" applyAlignment="1">
      <alignment horizontal="left" indent="1"/>
    </xf>
    <xf numFmtId="4" fontId="17" fillId="3" borderId="61" xfId="0" applyNumberFormat="1" applyFont="1" applyFill="1" applyBorder="1" applyAlignment="1">
      <alignment horizontal="center" vertical="center" shrinkToFit="1"/>
    </xf>
    <xf numFmtId="4" fontId="17" fillId="3" borderId="48" xfId="0" applyNumberFormat="1" applyFont="1" applyFill="1" applyBorder="1" applyAlignment="1">
      <alignment horizontal="center" vertical="center" shrinkToFit="1"/>
    </xf>
    <xf numFmtId="4" fontId="17" fillId="3" borderId="67" xfId="0" applyNumberFormat="1" applyFont="1" applyFill="1" applyBorder="1" applyAlignment="1">
      <alignment horizontal="center" vertical="center" shrinkToFit="1"/>
    </xf>
    <xf numFmtId="0" fontId="17" fillId="3" borderId="68" xfId="0" applyFont="1" applyFill="1" applyBorder="1" applyAlignment="1">
      <alignment horizontal="center" shrinkToFit="1"/>
    </xf>
    <xf numFmtId="0" fontId="17" fillId="3" borderId="36" xfId="0" applyFont="1" applyFill="1" applyBorder="1" applyAlignment="1">
      <alignment horizontal="center" shrinkToFit="1"/>
    </xf>
    <xf numFmtId="0" fontId="17" fillId="3" borderId="5" xfId="0" applyFont="1" applyFill="1" applyBorder="1" applyAlignment="1">
      <alignment horizontal="center" shrinkToFit="1"/>
    </xf>
    <xf numFmtId="4" fontId="17" fillId="3" borderId="17" xfId="0" applyNumberFormat="1" applyFont="1" applyFill="1" applyBorder="1" applyAlignment="1">
      <alignment horizontal="center" vertical="center" shrinkToFit="1"/>
    </xf>
    <xf numFmtId="4" fontId="17" fillId="3" borderId="70" xfId="0" applyNumberFormat="1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71" xfId="0" applyFont="1" applyFill="1" applyBorder="1" applyAlignment="1">
      <alignment horizontal="left" vertical="center" wrapText="1" indent="1"/>
    </xf>
    <xf numFmtId="0" fontId="17" fillId="3" borderId="16" xfId="0" applyFont="1" applyFill="1" applyBorder="1" applyAlignment="1">
      <alignment horizontal="left" vertical="center" wrapText="1" indent="1"/>
    </xf>
    <xf numFmtId="0" fontId="17" fillId="3" borderId="66" xfId="0" applyFont="1" applyFill="1" applyBorder="1" applyAlignment="1">
      <alignment horizontal="left" vertical="center" wrapText="1" indent="1"/>
    </xf>
    <xf numFmtId="0" fontId="17" fillId="3" borderId="70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 wrapText="1"/>
    </xf>
    <xf numFmtId="0" fontId="17" fillId="3" borderId="61" xfId="0" applyFont="1" applyFill="1" applyBorder="1" applyAlignment="1">
      <alignment horizontal="center" vertical="center"/>
    </xf>
    <xf numFmtId="0" fontId="17" fillId="3" borderId="111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11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wrapText="1" indent="1"/>
    </xf>
    <xf numFmtId="10" fontId="41" fillId="3" borderId="35" xfId="0" applyNumberFormat="1" applyFont="1" applyFill="1" applyBorder="1" applyAlignment="1" applyProtection="1">
      <alignment horizontal="center" vertical="center" shrinkToFit="1"/>
    </xf>
    <xf numFmtId="10" fontId="41" fillId="3" borderId="36" xfId="0" applyNumberFormat="1" applyFont="1" applyFill="1" applyBorder="1" applyAlignment="1" applyProtection="1">
      <alignment horizontal="center" vertical="center" shrinkToFit="1"/>
    </xf>
    <xf numFmtId="10" fontId="41" fillId="3" borderId="37" xfId="0" applyNumberFormat="1" applyFont="1" applyFill="1" applyBorder="1" applyAlignment="1" applyProtection="1">
      <alignment horizontal="center" vertical="center" shrinkToFit="1"/>
    </xf>
    <xf numFmtId="10" fontId="33" fillId="3" borderId="35" xfId="0" applyNumberFormat="1" applyFont="1" applyFill="1" applyBorder="1" applyAlignment="1" applyProtection="1">
      <alignment horizontal="center" vertical="center" shrinkToFit="1"/>
    </xf>
    <xf numFmtId="10" fontId="33" fillId="3" borderId="36" xfId="0" applyNumberFormat="1" applyFont="1" applyFill="1" applyBorder="1" applyAlignment="1" applyProtection="1">
      <alignment horizontal="center" vertical="center" shrinkToFit="1"/>
    </xf>
    <xf numFmtId="10" fontId="33" fillId="3" borderId="37" xfId="0" applyNumberFormat="1" applyFont="1" applyFill="1" applyBorder="1" applyAlignment="1" applyProtection="1">
      <alignment horizontal="center" vertical="center" shrinkToFit="1"/>
    </xf>
    <xf numFmtId="0" fontId="17" fillId="3" borderId="62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87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116" xfId="0" applyFont="1" applyFill="1" applyBorder="1" applyAlignment="1">
      <alignment horizontal="center" vertical="center"/>
    </xf>
    <xf numFmtId="166" fontId="23" fillId="3" borderId="5" xfId="0" applyNumberFormat="1" applyFont="1" applyFill="1" applyBorder="1" applyAlignment="1">
      <alignment horizontal="center" vertical="center" wrapText="1"/>
    </xf>
    <xf numFmtId="0" fontId="38" fillId="3" borderId="60" xfId="0" applyFont="1" applyFill="1" applyBorder="1" applyAlignment="1" applyProtection="1">
      <alignment horizontal="left"/>
    </xf>
    <xf numFmtId="0" fontId="17" fillId="3" borderId="89" xfId="0" applyFont="1" applyFill="1" applyBorder="1" applyAlignment="1">
      <alignment horizontal="left" vertical="center"/>
    </xf>
    <xf numFmtId="0" fontId="17" fillId="3" borderId="90" xfId="0" applyFont="1" applyFill="1" applyBorder="1" applyAlignment="1">
      <alignment horizontal="left" vertical="center"/>
    </xf>
    <xf numFmtId="0" fontId="17" fillId="3" borderId="91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left" indent="1"/>
      <protection locked="0"/>
    </xf>
    <xf numFmtId="49" fontId="10" fillId="0" borderId="32" xfId="0" applyNumberFormat="1" applyFont="1" applyFill="1" applyBorder="1" applyAlignment="1" applyProtection="1">
      <alignment horizontal="left" indent="1"/>
      <protection locked="0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73" xfId="0" applyFont="1" applyFill="1" applyBorder="1" applyAlignment="1">
      <alignment horizontal="left" vertical="center" wrapText="1" indent="1"/>
    </xf>
    <xf numFmtId="0" fontId="17" fillId="3" borderId="71" xfId="0" applyFont="1" applyFill="1" applyBorder="1" applyAlignment="1">
      <alignment horizontal="left" vertical="center" indent="1"/>
    </xf>
    <xf numFmtId="0" fontId="17" fillId="3" borderId="66" xfId="0" applyFont="1" applyFill="1" applyBorder="1" applyAlignment="1">
      <alignment horizontal="left" vertical="center" indent="1"/>
    </xf>
    <xf numFmtId="0" fontId="15" fillId="3" borderId="2" xfId="0" applyFont="1" applyFill="1" applyBorder="1" applyAlignment="1">
      <alignment horizontal="left" vertical="center" indent="1"/>
    </xf>
    <xf numFmtId="0" fontId="17" fillId="3" borderId="70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left" vertical="center" indent="1"/>
    </xf>
    <xf numFmtId="0" fontId="17" fillId="3" borderId="24" xfId="0" applyFont="1" applyFill="1" applyBorder="1" applyAlignment="1">
      <alignment horizontal="left" vertical="center" indent="1"/>
    </xf>
    <xf numFmtId="0" fontId="17" fillId="3" borderId="25" xfId="0" applyFont="1" applyFill="1" applyBorder="1" applyAlignment="1">
      <alignment horizontal="left" vertical="center" indent="1"/>
    </xf>
    <xf numFmtId="166" fontId="17" fillId="3" borderId="51" xfId="0" applyNumberFormat="1" applyFont="1" applyFill="1" applyBorder="1" applyAlignment="1">
      <alignment horizontal="center" vertical="center" shrinkToFit="1"/>
    </xf>
    <xf numFmtId="166" fontId="17" fillId="3" borderId="34" xfId="0" applyNumberFormat="1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right" wrapText="1" shrinkToFi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86" xfId="0" applyFont="1" applyFill="1" applyBorder="1" applyAlignment="1">
      <alignment horizontal="center" vertical="center" wrapText="1"/>
    </xf>
    <xf numFmtId="0" fontId="17" fillId="3" borderId="87" xfId="0" applyFont="1" applyFill="1" applyBorder="1" applyAlignment="1">
      <alignment horizontal="center" vertical="center" wrapText="1"/>
    </xf>
    <xf numFmtId="0" fontId="17" fillId="3" borderId="72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/>
    </xf>
    <xf numFmtId="0" fontId="17" fillId="3" borderId="111" xfId="0" applyFont="1" applyFill="1" applyBorder="1" applyAlignment="1">
      <alignment horizontal="center" vertical="center" wrapText="1"/>
    </xf>
    <xf numFmtId="0" fontId="17" fillId="3" borderId="11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7" fillId="3" borderId="35" xfId="0" applyFont="1" applyFill="1" applyBorder="1" applyAlignment="1">
      <alignment vertical="center" wrapText="1"/>
    </xf>
    <xf numFmtId="0" fontId="17" fillId="3" borderId="0" xfId="0" applyFont="1" applyFill="1" applyAlignment="1">
      <alignment vertical="top" wrapText="1"/>
    </xf>
    <xf numFmtId="0" fontId="17" fillId="3" borderId="5" xfId="0" applyFont="1" applyFill="1" applyBorder="1" applyAlignment="1">
      <alignment vertical="center" wrapText="1"/>
    </xf>
    <xf numFmtId="0" fontId="17" fillId="3" borderId="0" xfId="0" applyFont="1" applyFill="1" applyAlignment="1" applyProtection="1">
      <alignment horizontal="left" wrapText="1"/>
      <protection locked="0"/>
    </xf>
    <xf numFmtId="0" fontId="21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7" fillId="3" borderId="118" xfId="0" applyFont="1" applyFill="1" applyBorder="1"/>
    <xf numFmtId="0" fontId="17" fillId="3" borderId="64" xfId="0" applyFont="1" applyFill="1" applyBorder="1" applyAlignment="1">
      <alignment horizontal="right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2" xfId="0" applyFont="1" applyFill="1" applyBorder="1"/>
    <xf numFmtId="10" fontId="17" fillId="3" borderId="22" xfId="2" applyNumberFormat="1" applyFont="1" applyFill="1" applyBorder="1"/>
    <xf numFmtId="0" fontId="17" fillId="3" borderId="25" xfId="0" applyFont="1" applyFill="1" applyBorder="1"/>
    <xf numFmtId="0" fontId="17" fillId="0" borderId="119" xfId="0" applyFont="1" applyFill="1" applyBorder="1"/>
    <xf numFmtId="0" fontId="17" fillId="0" borderId="22" xfId="0" applyFont="1" applyFill="1" applyBorder="1"/>
    <xf numFmtId="0" fontId="17" fillId="0" borderId="34" xfId="0" applyFont="1" applyFill="1" applyBorder="1"/>
    <xf numFmtId="0" fontId="15" fillId="3" borderId="66" xfId="0" applyFont="1" applyFill="1" applyBorder="1" applyAlignment="1">
      <alignment horizontal="left" vertical="top" wrapText="1" indent="1"/>
    </xf>
  </cellXfs>
  <cellStyles count="7">
    <cellStyle name="Comma" xfId="6" builtinId="3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Percent" xfId="2" builtinId="5"/>
    <cellStyle name="Percent 2" xfId="5" xr:uid="{00000000-0005-0000-0000-000007000000}"/>
  </cellStyles>
  <dxfs count="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avatudeestifond.sharepoint.com/sites/AEF/Shared%20Documents/Programmide%20ja%20projektide%20kaustad/ACF/WWW/3%20voor/ACF_suur_kuluaruanne_090321_eg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larve"/>
      <sheetName val="Kaudsed kulud"/>
      <sheetName val="1. Meeskonna tööjõukulud"/>
      <sheetName val="2. Muud tööjõukulud"/>
      <sheetName val="3. Tegevused"/>
      <sheetName val="4. Soetused"/>
      <sheetName val="KOOND"/>
    </sheetNames>
    <sheetDataSet>
      <sheetData sheetId="0" refreshError="1">
        <row r="97">
          <cell r="A97" t="str">
            <v>Toetuse saaja kaudsed kulud (kuni 15% otsestest projekti meeskonna tööjõukuludest)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theme="8" tint="0.59999389629810485"/>
    <pageSetUpPr fitToPage="1"/>
  </sheetPr>
  <dimension ref="A1:I77"/>
  <sheetViews>
    <sheetView showGridLines="0" topLeftCell="A49" zoomScale="85" zoomScaleNormal="85" zoomScaleSheetLayoutView="55" workbookViewId="0">
      <selection activeCell="F32" sqref="F32"/>
    </sheetView>
  </sheetViews>
  <sheetFormatPr defaultRowHeight="15" x14ac:dyDescent="0.25"/>
  <cols>
    <col min="1" max="1" width="50.7109375" style="34" customWidth="1"/>
    <col min="2" max="8" width="11.7109375" style="34" customWidth="1"/>
    <col min="9" max="9" width="11.7109375" style="74" customWidth="1"/>
    <col min="10" max="16384" width="9.140625" style="34"/>
  </cols>
  <sheetData>
    <row r="1" spans="1:9" ht="22.9" customHeight="1" x14ac:dyDescent="0.25">
      <c r="A1" s="356" t="s">
        <v>115</v>
      </c>
      <c r="B1" s="357"/>
      <c r="C1" s="357"/>
      <c r="D1" s="357"/>
      <c r="E1" s="357"/>
      <c r="F1" s="357"/>
      <c r="G1" s="357"/>
      <c r="H1" s="357"/>
      <c r="I1" s="357"/>
    </row>
    <row r="2" spans="1:9" ht="18" customHeight="1" x14ac:dyDescent="0.2">
      <c r="A2" s="140" t="s">
        <v>21</v>
      </c>
      <c r="B2" s="385"/>
      <c r="C2" s="385"/>
      <c r="D2" s="385"/>
      <c r="E2" s="385"/>
      <c r="F2" s="385"/>
      <c r="G2" s="385"/>
      <c r="H2" s="385"/>
      <c r="I2" s="385"/>
    </row>
    <row r="3" spans="1:9" ht="18" customHeight="1" x14ac:dyDescent="0.2">
      <c r="A3" s="140" t="s">
        <v>36</v>
      </c>
      <c r="B3" s="386"/>
      <c r="C3" s="386"/>
      <c r="D3" s="386"/>
      <c r="E3" s="386"/>
      <c r="F3" s="386"/>
      <c r="G3" s="386"/>
      <c r="H3" s="386"/>
      <c r="I3" s="386"/>
    </row>
    <row r="4" spans="1:9" ht="18" customHeight="1" x14ac:dyDescent="0.2">
      <c r="A4" s="140" t="s">
        <v>37</v>
      </c>
      <c r="B4" s="358">
        <f>I74</f>
        <v>0</v>
      </c>
      <c r="C4" s="359"/>
      <c r="D4" s="359"/>
      <c r="E4" s="359"/>
      <c r="F4" s="359"/>
      <c r="G4" s="359"/>
      <c r="H4" s="359"/>
      <c r="I4" s="360"/>
    </row>
    <row r="5" spans="1:9" ht="18" customHeight="1" thickBot="1" x14ac:dyDescent="0.25">
      <c r="A5" s="140" t="s">
        <v>22</v>
      </c>
      <c r="B5" s="387"/>
      <c r="C5" s="387"/>
      <c r="D5" s="387"/>
      <c r="E5" s="361" t="s">
        <v>23</v>
      </c>
      <c r="F5" s="361"/>
      <c r="G5" s="362"/>
      <c r="H5" s="363"/>
      <c r="I5" s="363"/>
    </row>
    <row r="6" spans="1:9" ht="15" customHeight="1" thickBot="1" x14ac:dyDescent="0.3">
      <c r="A6" s="364" t="s">
        <v>25</v>
      </c>
      <c r="B6" s="365"/>
      <c r="C6" s="365"/>
      <c r="D6" s="365"/>
      <c r="E6" s="366"/>
      <c r="F6" s="367" t="s">
        <v>26</v>
      </c>
      <c r="G6" s="368"/>
      <c r="H6" s="369"/>
      <c r="I6" s="370"/>
    </row>
    <row r="7" spans="1:9" ht="20.45" customHeight="1" x14ac:dyDescent="0.2">
      <c r="A7" s="371" t="s">
        <v>31</v>
      </c>
      <c r="B7" s="374" t="s">
        <v>0</v>
      </c>
      <c r="C7" s="374" t="s">
        <v>24</v>
      </c>
      <c r="D7" s="374" t="s">
        <v>1</v>
      </c>
      <c r="E7" s="377" t="s">
        <v>2</v>
      </c>
      <c r="F7" s="380" t="s">
        <v>38</v>
      </c>
      <c r="G7" s="388" t="s">
        <v>39</v>
      </c>
      <c r="H7" s="389"/>
      <c r="I7" s="392" t="s">
        <v>40</v>
      </c>
    </row>
    <row r="8" spans="1:9" ht="18.600000000000001" customHeight="1" x14ac:dyDescent="0.2">
      <c r="A8" s="372"/>
      <c r="B8" s="375"/>
      <c r="C8" s="375"/>
      <c r="D8" s="375"/>
      <c r="E8" s="378"/>
      <c r="F8" s="380"/>
      <c r="G8" s="390"/>
      <c r="H8" s="391"/>
      <c r="I8" s="392"/>
    </row>
    <row r="9" spans="1:9" ht="43.5" thickBot="1" x14ac:dyDescent="0.25">
      <c r="A9" s="373"/>
      <c r="B9" s="376"/>
      <c r="C9" s="376"/>
      <c r="D9" s="376"/>
      <c r="E9" s="379"/>
      <c r="F9" s="381"/>
      <c r="G9" s="141" t="s">
        <v>34</v>
      </c>
      <c r="H9" s="142" t="s">
        <v>41</v>
      </c>
      <c r="I9" s="392"/>
    </row>
    <row r="10" spans="1:9" s="35" customFormat="1" ht="23.25" customHeight="1" thickBot="1" x14ac:dyDescent="0.25">
      <c r="A10" s="176" t="s">
        <v>42</v>
      </c>
      <c r="B10" s="177"/>
      <c r="C10" s="177"/>
      <c r="D10" s="177"/>
      <c r="E10" s="178"/>
      <c r="F10" s="179"/>
      <c r="G10" s="180"/>
      <c r="H10" s="179"/>
      <c r="I10" s="181"/>
    </row>
    <row r="11" spans="1:9" ht="24.95" customHeight="1" thickBot="1" x14ac:dyDescent="0.25">
      <c r="A11" s="404" t="s">
        <v>43</v>
      </c>
      <c r="B11" s="405"/>
      <c r="C11" s="405"/>
      <c r="D11" s="406"/>
      <c r="E11" s="172">
        <f>SUM(E12:E24)</f>
        <v>0</v>
      </c>
      <c r="F11" s="173">
        <f>SUM(F12:F24)</f>
        <v>0</v>
      </c>
      <c r="G11" s="174">
        <f>SUM(G12:G24)</f>
        <v>0</v>
      </c>
      <c r="H11" s="174">
        <f>SUM(H12:H24)</f>
        <v>0</v>
      </c>
      <c r="I11" s="172">
        <f>SUM(I12:I24)</f>
        <v>0</v>
      </c>
    </row>
    <row r="12" spans="1:9" s="42" customFormat="1" ht="15" customHeight="1" x14ac:dyDescent="0.25">
      <c r="A12" s="36" t="s">
        <v>63</v>
      </c>
      <c r="B12" s="37"/>
      <c r="C12" s="38"/>
      <c r="D12" s="39"/>
      <c r="E12" s="135">
        <f t="shared" ref="E12:E22" si="0">C12*D12</f>
        <v>0</v>
      </c>
      <c r="F12" s="40"/>
      <c r="G12" s="41"/>
      <c r="H12" s="143" t="s">
        <v>4</v>
      </c>
      <c r="I12" s="135">
        <f>F12+G12</f>
        <v>0</v>
      </c>
    </row>
    <row r="13" spans="1:9" ht="15" customHeight="1" x14ac:dyDescent="0.25">
      <c r="A13" s="43" t="s">
        <v>64</v>
      </c>
      <c r="B13" s="44"/>
      <c r="C13" s="45"/>
      <c r="D13" s="46"/>
      <c r="E13" s="135">
        <f t="shared" si="0"/>
        <v>0</v>
      </c>
      <c r="F13" s="47"/>
      <c r="G13" s="48"/>
      <c r="H13" s="143" t="s">
        <v>4</v>
      </c>
      <c r="I13" s="135">
        <f t="shared" ref="I13:I21" si="1">F13+G13</f>
        <v>0</v>
      </c>
    </row>
    <row r="14" spans="1:9" ht="15" customHeight="1" x14ac:dyDescent="0.25">
      <c r="A14" s="43" t="s">
        <v>65</v>
      </c>
      <c r="B14" s="44"/>
      <c r="C14" s="45"/>
      <c r="D14" s="46"/>
      <c r="E14" s="135">
        <f t="shared" si="0"/>
        <v>0</v>
      </c>
      <c r="F14" s="47"/>
      <c r="G14" s="48"/>
      <c r="H14" s="143" t="s">
        <v>4</v>
      </c>
      <c r="I14" s="135">
        <f t="shared" si="1"/>
        <v>0</v>
      </c>
    </row>
    <row r="15" spans="1:9" ht="15" customHeight="1" x14ac:dyDescent="0.25">
      <c r="A15" s="43" t="s">
        <v>66</v>
      </c>
      <c r="B15" s="44"/>
      <c r="C15" s="45"/>
      <c r="D15" s="46"/>
      <c r="E15" s="135">
        <f t="shared" si="0"/>
        <v>0</v>
      </c>
      <c r="F15" s="47"/>
      <c r="G15" s="48"/>
      <c r="H15" s="143" t="s">
        <v>4</v>
      </c>
      <c r="I15" s="135">
        <f t="shared" si="1"/>
        <v>0</v>
      </c>
    </row>
    <row r="16" spans="1:9" ht="15" customHeight="1" x14ac:dyDescent="0.25">
      <c r="A16" s="43" t="s">
        <v>67</v>
      </c>
      <c r="B16" s="44"/>
      <c r="C16" s="45"/>
      <c r="D16" s="46"/>
      <c r="E16" s="135">
        <f t="shared" si="0"/>
        <v>0</v>
      </c>
      <c r="F16" s="49"/>
      <c r="G16" s="48"/>
      <c r="H16" s="143" t="s">
        <v>4</v>
      </c>
      <c r="I16" s="135">
        <f t="shared" si="1"/>
        <v>0</v>
      </c>
    </row>
    <row r="17" spans="1:9" ht="15" customHeight="1" x14ac:dyDescent="0.25">
      <c r="A17" s="43" t="s">
        <v>68</v>
      </c>
      <c r="B17" s="44"/>
      <c r="C17" s="45"/>
      <c r="D17" s="46"/>
      <c r="E17" s="135">
        <f t="shared" si="0"/>
        <v>0</v>
      </c>
      <c r="F17" s="49"/>
      <c r="G17" s="48"/>
      <c r="H17" s="143" t="s">
        <v>4</v>
      </c>
      <c r="I17" s="135">
        <f t="shared" si="1"/>
        <v>0</v>
      </c>
    </row>
    <row r="18" spans="1:9" ht="15" customHeight="1" x14ac:dyDescent="0.25">
      <c r="A18" s="43" t="s">
        <v>69</v>
      </c>
      <c r="B18" s="44"/>
      <c r="C18" s="45"/>
      <c r="D18" s="46"/>
      <c r="E18" s="135">
        <f t="shared" si="0"/>
        <v>0</v>
      </c>
      <c r="F18" s="49"/>
      <c r="G18" s="48"/>
      <c r="H18" s="143" t="s">
        <v>4</v>
      </c>
      <c r="I18" s="135">
        <f t="shared" si="1"/>
        <v>0</v>
      </c>
    </row>
    <row r="19" spans="1:9" ht="15" customHeight="1" x14ac:dyDescent="0.25">
      <c r="A19" s="43" t="s">
        <v>70</v>
      </c>
      <c r="B19" s="44"/>
      <c r="C19" s="45"/>
      <c r="D19" s="46"/>
      <c r="E19" s="135">
        <f t="shared" si="0"/>
        <v>0</v>
      </c>
      <c r="F19" s="49"/>
      <c r="G19" s="48"/>
      <c r="H19" s="143" t="s">
        <v>4</v>
      </c>
      <c r="I19" s="135">
        <f t="shared" si="1"/>
        <v>0</v>
      </c>
    </row>
    <row r="20" spans="1:9" ht="15" customHeight="1" x14ac:dyDescent="0.25">
      <c r="A20" s="43" t="s">
        <v>71</v>
      </c>
      <c r="B20" s="44"/>
      <c r="C20" s="45"/>
      <c r="D20" s="46"/>
      <c r="E20" s="135">
        <f t="shared" si="0"/>
        <v>0</v>
      </c>
      <c r="F20" s="49"/>
      <c r="G20" s="48"/>
      <c r="H20" s="143" t="s">
        <v>4</v>
      </c>
      <c r="I20" s="135">
        <f t="shared" si="1"/>
        <v>0</v>
      </c>
    </row>
    <row r="21" spans="1:9" ht="15" customHeight="1" x14ac:dyDescent="0.25">
      <c r="A21" s="43" t="s">
        <v>99</v>
      </c>
      <c r="B21" s="44"/>
      <c r="C21" s="45"/>
      <c r="D21" s="46"/>
      <c r="E21" s="135">
        <f t="shared" si="0"/>
        <v>0</v>
      </c>
      <c r="F21" s="49"/>
      <c r="G21" s="48"/>
      <c r="H21" s="143" t="s">
        <v>4</v>
      </c>
      <c r="I21" s="135">
        <f t="shared" si="1"/>
        <v>0</v>
      </c>
    </row>
    <row r="22" spans="1:9" ht="15" customHeight="1" x14ac:dyDescent="0.25">
      <c r="A22" s="43" t="s">
        <v>100</v>
      </c>
      <c r="B22" s="44"/>
      <c r="C22" s="45"/>
      <c r="D22" s="46"/>
      <c r="E22" s="135">
        <f t="shared" si="0"/>
        <v>0</v>
      </c>
      <c r="F22" s="49"/>
      <c r="G22" s="48"/>
      <c r="H22" s="143" t="s">
        <v>4</v>
      </c>
      <c r="I22" s="135">
        <f>F22+G22</f>
        <v>0</v>
      </c>
    </row>
    <row r="23" spans="1:9" s="50" customFormat="1" ht="15" customHeight="1" x14ac:dyDescent="0.25">
      <c r="A23" s="147" t="s">
        <v>101</v>
      </c>
      <c r="B23" s="148" t="s">
        <v>4</v>
      </c>
      <c r="C23" s="149" t="s">
        <v>4</v>
      </c>
      <c r="D23" s="145" t="s">
        <v>4</v>
      </c>
      <c r="E23" s="135">
        <f>SUM(E12:E22)*0.8%</f>
        <v>0</v>
      </c>
      <c r="F23" s="150">
        <f>SUM(F12:F22)*0.8%</f>
        <v>0</v>
      </c>
      <c r="G23" s="151">
        <f>SUM(G12:G22)*0.8%</f>
        <v>0</v>
      </c>
      <c r="H23" s="143" t="s">
        <v>4</v>
      </c>
      <c r="I23" s="135">
        <f t="shared" ref="I23:I24" si="2">F23+G23</f>
        <v>0</v>
      </c>
    </row>
    <row r="24" spans="1:9" ht="15" customHeight="1" thickBot="1" x14ac:dyDescent="0.3">
      <c r="A24" s="152" t="s">
        <v>102</v>
      </c>
      <c r="B24" s="153" t="s">
        <v>4</v>
      </c>
      <c r="C24" s="154" t="s">
        <v>4</v>
      </c>
      <c r="D24" s="155" t="s">
        <v>4</v>
      </c>
      <c r="E24" s="136">
        <f>SUM(E12:E22)*33%</f>
        <v>0</v>
      </c>
      <c r="F24" s="156">
        <f>SUM(F12:F22)*33%</f>
        <v>0</v>
      </c>
      <c r="G24" s="157">
        <f>SUM(G12:G22)*33%</f>
        <v>0</v>
      </c>
      <c r="H24" s="144" t="s">
        <v>4</v>
      </c>
      <c r="I24" s="135">
        <f t="shared" si="2"/>
        <v>0</v>
      </c>
    </row>
    <row r="25" spans="1:9" ht="30" customHeight="1" thickBot="1" x14ac:dyDescent="0.25">
      <c r="A25" s="404" t="s">
        <v>44</v>
      </c>
      <c r="B25" s="405"/>
      <c r="C25" s="405"/>
      <c r="D25" s="406"/>
      <c r="E25" s="172">
        <f>SUM(E26:E40)</f>
        <v>0</v>
      </c>
      <c r="F25" s="173">
        <f>SUM(F26:F36)</f>
        <v>0</v>
      </c>
      <c r="G25" s="174">
        <f>SUM(G26:G36)</f>
        <v>0</v>
      </c>
      <c r="H25" s="174">
        <f>SUM(H37:H40)</f>
        <v>0</v>
      </c>
      <c r="I25" s="172">
        <f>SUM(I26:I40)</f>
        <v>0</v>
      </c>
    </row>
    <row r="26" spans="1:9" ht="15" customHeight="1" x14ac:dyDescent="0.25">
      <c r="A26" s="51" t="s">
        <v>72</v>
      </c>
      <c r="B26" s="37"/>
      <c r="C26" s="38"/>
      <c r="D26" s="39"/>
      <c r="E26" s="135">
        <f t="shared" ref="E26:E60" si="3">C26*D26</f>
        <v>0</v>
      </c>
      <c r="F26" s="40"/>
      <c r="G26" s="41"/>
      <c r="H26" s="143" t="s">
        <v>4</v>
      </c>
      <c r="I26" s="135">
        <f>F26+G26</f>
        <v>0</v>
      </c>
    </row>
    <row r="27" spans="1:9" ht="15" customHeight="1" x14ac:dyDescent="0.25">
      <c r="A27" s="51" t="s">
        <v>73</v>
      </c>
      <c r="B27" s="52"/>
      <c r="C27" s="53"/>
      <c r="D27" s="54"/>
      <c r="E27" s="135">
        <f t="shared" si="3"/>
        <v>0</v>
      </c>
      <c r="F27" s="40"/>
      <c r="G27" s="41"/>
      <c r="H27" s="143" t="s">
        <v>4</v>
      </c>
      <c r="I27" s="135">
        <f t="shared" ref="I27:I36" si="4">F27+G27</f>
        <v>0</v>
      </c>
    </row>
    <row r="28" spans="1:9" ht="15" customHeight="1" x14ac:dyDescent="0.25">
      <c r="A28" s="51" t="s">
        <v>74</v>
      </c>
      <c r="B28" s="52"/>
      <c r="C28" s="53"/>
      <c r="D28" s="54"/>
      <c r="E28" s="135">
        <f t="shared" si="3"/>
        <v>0</v>
      </c>
      <c r="F28" s="40"/>
      <c r="G28" s="41"/>
      <c r="H28" s="143" t="s">
        <v>4</v>
      </c>
      <c r="I28" s="135">
        <f t="shared" si="4"/>
        <v>0</v>
      </c>
    </row>
    <row r="29" spans="1:9" ht="15" customHeight="1" x14ac:dyDescent="0.25">
      <c r="A29" s="51" t="s">
        <v>75</v>
      </c>
      <c r="B29" s="52"/>
      <c r="C29" s="53"/>
      <c r="D29" s="54"/>
      <c r="E29" s="135">
        <f t="shared" si="3"/>
        <v>0</v>
      </c>
      <c r="F29" s="40"/>
      <c r="G29" s="41"/>
      <c r="H29" s="143" t="s">
        <v>4</v>
      </c>
      <c r="I29" s="135">
        <f t="shared" si="4"/>
        <v>0</v>
      </c>
    </row>
    <row r="30" spans="1:9" ht="15" customHeight="1" x14ac:dyDescent="0.25">
      <c r="A30" s="51" t="s">
        <v>76</v>
      </c>
      <c r="B30" s="52"/>
      <c r="C30" s="53"/>
      <c r="D30" s="54"/>
      <c r="E30" s="135">
        <f t="shared" si="3"/>
        <v>0</v>
      </c>
      <c r="F30" s="40"/>
      <c r="G30" s="41"/>
      <c r="H30" s="143" t="s">
        <v>4</v>
      </c>
      <c r="I30" s="135">
        <f t="shared" si="4"/>
        <v>0</v>
      </c>
    </row>
    <row r="31" spans="1:9" ht="15" customHeight="1" x14ac:dyDescent="0.25">
      <c r="A31" s="51" t="s">
        <v>77</v>
      </c>
      <c r="B31" s="52"/>
      <c r="C31" s="53"/>
      <c r="D31" s="54"/>
      <c r="E31" s="135">
        <f t="shared" si="3"/>
        <v>0</v>
      </c>
      <c r="F31" s="40"/>
      <c r="G31" s="41"/>
      <c r="H31" s="143" t="s">
        <v>4</v>
      </c>
      <c r="I31" s="135">
        <f t="shared" si="4"/>
        <v>0</v>
      </c>
    </row>
    <row r="32" spans="1:9" ht="15" customHeight="1" x14ac:dyDescent="0.25">
      <c r="A32" s="51" t="s">
        <v>126</v>
      </c>
      <c r="B32" s="52"/>
      <c r="C32" s="53"/>
      <c r="D32" s="54"/>
      <c r="E32" s="135">
        <f t="shared" si="3"/>
        <v>0</v>
      </c>
      <c r="F32" s="40"/>
      <c r="G32" s="41"/>
      <c r="H32" s="143" t="s">
        <v>4</v>
      </c>
      <c r="I32" s="135">
        <f t="shared" si="4"/>
        <v>0</v>
      </c>
    </row>
    <row r="33" spans="1:9" ht="15" customHeight="1" x14ac:dyDescent="0.25">
      <c r="A33" s="51" t="s">
        <v>127</v>
      </c>
      <c r="B33" s="52"/>
      <c r="C33" s="53"/>
      <c r="D33" s="54"/>
      <c r="E33" s="135">
        <f t="shared" si="3"/>
        <v>0</v>
      </c>
      <c r="F33" s="40"/>
      <c r="G33" s="41"/>
      <c r="H33" s="143" t="s">
        <v>4</v>
      </c>
      <c r="I33" s="135">
        <f t="shared" si="4"/>
        <v>0</v>
      </c>
    </row>
    <row r="34" spans="1:9" ht="15" customHeight="1" x14ac:dyDescent="0.25">
      <c r="A34" s="51" t="s">
        <v>128</v>
      </c>
      <c r="B34" s="52"/>
      <c r="C34" s="53"/>
      <c r="D34" s="54"/>
      <c r="E34" s="135">
        <f t="shared" si="3"/>
        <v>0</v>
      </c>
      <c r="F34" s="40"/>
      <c r="G34" s="41"/>
      <c r="H34" s="143" t="s">
        <v>4</v>
      </c>
      <c r="I34" s="135">
        <f t="shared" si="4"/>
        <v>0</v>
      </c>
    </row>
    <row r="35" spans="1:9" ht="15" customHeight="1" x14ac:dyDescent="0.25">
      <c r="A35" s="158" t="s">
        <v>129</v>
      </c>
      <c r="B35" s="159" t="s">
        <v>4</v>
      </c>
      <c r="C35" s="160" t="s">
        <v>4</v>
      </c>
      <c r="D35" s="161" t="s">
        <v>4</v>
      </c>
      <c r="E35" s="137">
        <f>SUM(E26:E34)*0.8%</f>
        <v>0</v>
      </c>
      <c r="F35" s="162">
        <f>SUM(F26:F34)*0.8%</f>
        <v>0</v>
      </c>
      <c r="G35" s="163">
        <f>SUM(G26:G34)*0.8%</f>
        <v>0</v>
      </c>
      <c r="H35" s="145" t="s">
        <v>4</v>
      </c>
      <c r="I35" s="146">
        <f t="shared" si="4"/>
        <v>0</v>
      </c>
    </row>
    <row r="36" spans="1:9" ht="15" customHeight="1" x14ac:dyDescent="0.25">
      <c r="A36" s="164" t="s">
        <v>130</v>
      </c>
      <c r="B36" s="165" t="s">
        <v>4</v>
      </c>
      <c r="C36" s="166" t="s">
        <v>4</v>
      </c>
      <c r="D36" s="167" t="s">
        <v>4</v>
      </c>
      <c r="E36" s="138">
        <f>SUM(E26:E34)*33%</f>
        <v>0</v>
      </c>
      <c r="F36" s="162">
        <f>SUM(F26:F34)*33%</f>
        <v>0</v>
      </c>
      <c r="G36" s="163">
        <f>SUM(G26:G34)*33%</f>
        <v>0</v>
      </c>
      <c r="H36" s="145" t="s">
        <v>4</v>
      </c>
      <c r="I36" s="135">
        <f t="shared" si="4"/>
        <v>0</v>
      </c>
    </row>
    <row r="37" spans="1:9" ht="15" customHeight="1" x14ac:dyDescent="0.25">
      <c r="A37" s="55" t="s">
        <v>131</v>
      </c>
      <c r="B37" s="56"/>
      <c r="C37" s="57"/>
      <c r="D37" s="58"/>
      <c r="E37" s="138">
        <f>C37*D37</f>
        <v>0</v>
      </c>
      <c r="F37" s="168" t="s">
        <v>4</v>
      </c>
      <c r="G37" s="151" t="s">
        <v>4</v>
      </c>
      <c r="H37" s="59"/>
      <c r="I37" s="138">
        <f>H37</f>
        <v>0</v>
      </c>
    </row>
    <row r="38" spans="1:9" ht="15" customHeight="1" x14ac:dyDescent="0.25">
      <c r="A38" s="55" t="s">
        <v>132</v>
      </c>
      <c r="B38" s="56"/>
      <c r="C38" s="57"/>
      <c r="D38" s="58"/>
      <c r="E38" s="138">
        <f t="shared" ref="E38:E40" si="5">C38*D38</f>
        <v>0</v>
      </c>
      <c r="F38" s="168" t="s">
        <v>4</v>
      </c>
      <c r="G38" s="151" t="s">
        <v>4</v>
      </c>
      <c r="H38" s="59"/>
      <c r="I38" s="138">
        <f t="shared" ref="I38:I40" si="6">H38</f>
        <v>0</v>
      </c>
    </row>
    <row r="39" spans="1:9" ht="15" customHeight="1" x14ac:dyDescent="0.25">
      <c r="A39" s="55" t="s">
        <v>133</v>
      </c>
      <c r="B39" s="56"/>
      <c r="C39" s="57"/>
      <c r="D39" s="58"/>
      <c r="E39" s="138">
        <f t="shared" si="5"/>
        <v>0</v>
      </c>
      <c r="F39" s="168" t="s">
        <v>4</v>
      </c>
      <c r="G39" s="151" t="s">
        <v>4</v>
      </c>
      <c r="H39" s="59"/>
      <c r="I39" s="138">
        <f t="shared" si="6"/>
        <v>0</v>
      </c>
    </row>
    <row r="40" spans="1:9" ht="15" customHeight="1" thickBot="1" x14ac:dyDescent="0.3">
      <c r="A40" s="55" t="s">
        <v>134</v>
      </c>
      <c r="B40" s="56"/>
      <c r="C40" s="57"/>
      <c r="D40" s="58"/>
      <c r="E40" s="138">
        <f t="shared" si="5"/>
        <v>0</v>
      </c>
      <c r="F40" s="169" t="s">
        <v>4</v>
      </c>
      <c r="G40" s="170" t="s">
        <v>4</v>
      </c>
      <c r="H40" s="60"/>
      <c r="I40" s="138">
        <f t="shared" si="6"/>
        <v>0</v>
      </c>
    </row>
    <row r="41" spans="1:9" ht="30" customHeight="1" thickBot="1" x14ac:dyDescent="0.25">
      <c r="A41" s="404" t="s">
        <v>45</v>
      </c>
      <c r="B41" s="407"/>
      <c r="C41" s="407"/>
      <c r="D41" s="408"/>
      <c r="E41" s="172">
        <f>SUM(E42:E60)</f>
        <v>0</v>
      </c>
      <c r="F41" s="173">
        <f>SUM(F42:F60)</f>
        <v>0</v>
      </c>
      <c r="G41" s="174">
        <f>SUM(G42:G60)</f>
        <v>0</v>
      </c>
      <c r="H41" s="175">
        <f>SUM(H42:H60)</f>
        <v>0</v>
      </c>
      <c r="I41" s="172">
        <f>SUM(I42:I60)</f>
        <v>0</v>
      </c>
    </row>
    <row r="42" spans="1:9" ht="15" customHeight="1" x14ac:dyDescent="0.25">
      <c r="A42" s="61" t="s">
        <v>78</v>
      </c>
      <c r="B42" s="52"/>
      <c r="C42" s="53"/>
      <c r="D42" s="54"/>
      <c r="E42" s="135">
        <f t="shared" si="3"/>
        <v>0</v>
      </c>
      <c r="F42" s="40"/>
      <c r="G42" s="41"/>
      <c r="H42" s="143" t="s">
        <v>4</v>
      </c>
      <c r="I42" s="135">
        <f>F42+G42</f>
        <v>0</v>
      </c>
    </row>
    <row r="43" spans="1:9" ht="15" customHeight="1" x14ac:dyDescent="0.25">
      <c r="A43" s="61" t="s">
        <v>79</v>
      </c>
      <c r="B43" s="52"/>
      <c r="C43" s="53"/>
      <c r="D43" s="54"/>
      <c r="E43" s="135">
        <f t="shared" si="3"/>
        <v>0</v>
      </c>
      <c r="F43" s="40"/>
      <c r="G43" s="41"/>
      <c r="H43" s="143" t="s">
        <v>4</v>
      </c>
      <c r="I43" s="135">
        <f t="shared" ref="I43:I60" si="7">F43+G43</f>
        <v>0</v>
      </c>
    </row>
    <row r="44" spans="1:9" ht="15" customHeight="1" x14ac:dyDescent="0.25">
      <c r="A44" s="61" t="s">
        <v>80</v>
      </c>
      <c r="B44" s="52"/>
      <c r="C44" s="53"/>
      <c r="D44" s="54"/>
      <c r="E44" s="135">
        <f t="shared" si="3"/>
        <v>0</v>
      </c>
      <c r="F44" s="40"/>
      <c r="G44" s="41"/>
      <c r="H44" s="143" t="s">
        <v>4</v>
      </c>
      <c r="I44" s="135">
        <f t="shared" si="7"/>
        <v>0</v>
      </c>
    </row>
    <row r="45" spans="1:9" ht="15" customHeight="1" x14ac:dyDescent="0.25">
      <c r="A45" s="61" t="s">
        <v>81</v>
      </c>
      <c r="B45" s="52"/>
      <c r="C45" s="53"/>
      <c r="D45" s="54"/>
      <c r="E45" s="135">
        <f t="shared" si="3"/>
        <v>0</v>
      </c>
      <c r="F45" s="40"/>
      <c r="G45" s="41"/>
      <c r="H45" s="143" t="s">
        <v>4</v>
      </c>
      <c r="I45" s="135">
        <f t="shared" si="7"/>
        <v>0</v>
      </c>
    </row>
    <row r="46" spans="1:9" ht="15" customHeight="1" x14ac:dyDescent="0.25">
      <c r="A46" s="61" t="s">
        <v>82</v>
      </c>
      <c r="B46" s="52"/>
      <c r="C46" s="53"/>
      <c r="D46" s="54"/>
      <c r="E46" s="135">
        <f t="shared" si="3"/>
        <v>0</v>
      </c>
      <c r="F46" s="40"/>
      <c r="G46" s="41"/>
      <c r="H46" s="143" t="s">
        <v>4</v>
      </c>
      <c r="I46" s="135">
        <f t="shared" si="7"/>
        <v>0</v>
      </c>
    </row>
    <row r="47" spans="1:9" ht="15" customHeight="1" x14ac:dyDescent="0.25">
      <c r="A47" s="61" t="s">
        <v>83</v>
      </c>
      <c r="B47" s="52"/>
      <c r="C47" s="53"/>
      <c r="D47" s="54"/>
      <c r="E47" s="135">
        <f t="shared" si="3"/>
        <v>0</v>
      </c>
      <c r="F47" s="40"/>
      <c r="G47" s="41"/>
      <c r="H47" s="143" t="s">
        <v>4</v>
      </c>
      <c r="I47" s="135">
        <f t="shared" si="7"/>
        <v>0</v>
      </c>
    </row>
    <row r="48" spans="1:9" ht="15" customHeight="1" x14ac:dyDescent="0.25">
      <c r="A48" s="62" t="s">
        <v>84</v>
      </c>
      <c r="B48" s="52"/>
      <c r="C48" s="53"/>
      <c r="D48" s="54"/>
      <c r="E48" s="135">
        <f t="shared" si="3"/>
        <v>0</v>
      </c>
      <c r="F48" s="40"/>
      <c r="G48" s="41"/>
      <c r="H48" s="143" t="s">
        <v>4</v>
      </c>
      <c r="I48" s="135">
        <f t="shared" si="7"/>
        <v>0</v>
      </c>
    </row>
    <row r="49" spans="1:9" ht="15" customHeight="1" x14ac:dyDescent="0.25">
      <c r="A49" s="63" t="s">
        <v>85</v>
      </c>
      <c r="B49" s="52"/>
      <c r="C49" s="53"/>
      <c r="D49" s="54"/>
      <c r="E49" s="135">
        <f t="shared" si="3"/>
        <v>0</v>
      </c>
      <c r="F49" s="40"/>
      <c r="G49" s="41"/>
      <c r="H49" s="143" t="s">
        <v>4</v>
      </c>
      <c r="I49" s="135">
        <f t="shared" si="7"/>
        <v>0</v>
      </c>
    </row>
    <row r="50" spans="1:9" ht="15" customHeight="1" x14ac:dyDescent="0.25">
      <c r="A50" s="63" t="s">
        <v>86</v>
      </c>
      <c r="B50" s="52"/>
      <c r="C50" s="53"/>
      <c r="D50" s="54"/>
      <c r="E50" s="135">
        <f t="shared" si="3"/>
        <v>0</v>
      </c>
      <c r="F50" s="40"/>
      <c r="G50" s="41"/>
      <c r="H50" s="143" t="s">
        <v>4</v>
      </c>
      <c r="I50" s="135">
        <f t="shared" si="7"/>
        <v>0</v>
      </c>
    </row>
    <row r="51" spans="1:9" ht="15" customHeight="1" x14ac:dyDescent="0.25">
      <c r="A51" s="62" t="s">
        <v>103</v>
      </c>
      <c r="B51" s="52"/>
      <c r="C51" s="53"/>
      <c r="D51" s="54"/>
      <c r="E51" s="135">
        <f t="shared" si="3"/>
        <v>0</v>
      </c>
      <c r="F51" s="40"/>
      <c r="G51" s="41"/>
      <c r="H51" s="143" t="s">
        <v>4</v>
      </c>
      <c r="I51" s="135">
        <f t="shared" si="7"/>
        <v>0</v>
      </c>
    </row>
    <row r="52" spans="1:9" ht="15" customHeight="1" x14ac:dyDescent="0.25">
      <c r="A52" s="61" t="s">
        <v>104</v>
      </c>
      <c r="B52" s="52"/>
      <c r="C52" s="53"/>
      <c r="D52" s="54"/>
      <c r="E52" s="135">
        <f t="shared" si="3"/>
        <v>0</v>
      </c>
      <c r="F52" s="40"/>
      <c r="G52" s="41"/>
      <c r="H52" s="143" t="s">
        <v>4</v>
      </c>
      <c r="I52" s="135">
        <f t="shared" si="7"/>
        <v>0</v>
      </c>
    </row>
    <row r="53" spans="1:9" ht="15" customHeight="1" x14ac:dyDescent="0.25">
      <c r="A53" s="61" t="s">
        <v>105</v>
      </c>
      <c r="B53" s="52"/>
      <c r="C53" s="53"/>
      <c r="D53" s="54"/>
      <c r="E53" s="135">
        <f t="shared" si="3"/>
        <v>0</v>
      </c>
      <c r="F53" s="40"/>
      <c r="G53" s="41"/>
      <c r="H53" s="143" t="s">
        <v>4</v>
      </c>
      <c r="I53" s="135">
        <f t="shared" si="7"/>
        <v>0</v>
      </c>
    </row>
    <row r="54" spans="1:9" ht="15" customHeight="1" x14ac:dyDescent="0.25">
      <c r="A54" s="61" t="s">
        <v>106</v>
      </c>
      <c r="B54" s="52"/>
      <c r="C54" s="53"/>
      <c r="D54" s="54"/>
      <c r="E54" s="135">
        <f t="shared" si="3"/>
        <v>0</v>
      </c>
      <c r="F54" s="40"/>
      <c r="G54" s="41"/>
      <c r="H54" s="143" t="s">
        <v>4</v>
      </c>
      <c r="I54" s="135">
        <f t="shared" si="7"/>
        <v>0</v>
      </c>
    </row>
    <row r="55" spans="1:9" ht="15" customHeight="1" x14ac:dyDescent="0.25">
      <c r="A55" s="61" t="s">
        <v>107</v>
      </c>
      <c r="B55" s="52"/>
      <c r="C55" s="53"/>
      <c r="D55" s="54"/>
      <c r="E55" s="135">
        <f t="shared" si="3"/>
        <v>0</v>
      </c>
      <c r="F55" s="40"/>
      <c r="G55" s="41"/>
      <c r="H55" s="143" t="s">
        <v>4</v>
      </c>
      <c r="I55" s="135">
        <f t="shared" si="7"/>
        <v>0</v>
      </c>
    </row>
    <row r="56" spans="1:9" ht="15" customHeight="1" x14ac:dyDescent="0.25">
      <c r="A56" s="61" t="s">
        <v>108</v>
      </c>
      <c r="B56" s="52"/>
      <c r="C56" s="53"/>
      <c r="D56" s="54"/>
      <c r="E56" s="135">
        <f t="shared" si="3"/>
        <v>0</v>
      </c>
      <c r="F56" s="40"/>
      <c r="G56" s="41"/>
      <c r="H56" s="143" t="s">
        <v>4</v>
      </c>
      <c r="I56" s="135">
        <f t="shared" si="7"/>
        <v>0</v>
      </c>
    </row>
    <row r="57" spans="1:9" ht="15" customHeight="1" x14ac:dyDescent="0.25">
      <c r="A57" s="61" t="s">
        <v>109</v>
      </c>
      <c r="B57" s="52"/>
      <c r="C57" s="53"/>
      <c r="D57" s="54"/>
      <c r="E57" s="135">
        <f t="shared" si="3"/>
        <v>0</v>
      </c>
      <c r="F57" s="40"/>
      <c r="G57" s="41"/>
      <c r="H57" s="143" t="s">
        <v>4</v>
      </c>
      <c r="I57" s="135">
        <f t="shared" si="7"/>
        <v>0</v>
      </c>
    </row>
    <row r="58" spans="1:9" ht="15" customHeight="1" x14ac:dyDescent="0.25">
      <c r="A58" s="61" t="s">
        <v>110</v>
      </c>
      <c r="B58" s="52"/>
      <c r="C58" s="53"/>
      <c r="D58" s="54"/>
      <c r="E58" s="135">
        <f t="shared" si="3"/>
        <v>0</v>
      </c>
      <c r="F58" s="40"/>
      <c r="G58" s="41"/>
      <c r="H58" s="143" t="s">
        <v>4</v>
      </c>
      <c r="I58" s="135">
        <f t="shared" si="7"/>
        <v>0</v>
      </c>
    </row>
    <row r="59" spans="1:9" ht="15" customHeight="1" x14ac:dyDescent="0.25">
      <c r="A59" s="61" t="s">
        <v>124</v>
      </c>
      <c r="B59" s="52"/>
      <c r="C59" s="53"/>
      <c r="D59" s="54"/>
      <c r="E59" s="135">
        <f t="shared" si="3"/>
        <v>0</v>
      </c>
      <c r="F59" s="40"/>
      <c r="G59" s="41"/>
      <c r="H59" s="143" t="s">
        <v>4</v>
      </c>
      <c r="I59" s="135">
        <f t="shared" si="7"/>
        <v>0</v>
      </c>
    </row>
    <row r="60" spans="1:9" ht="15" customHeight="1" thickBot="1" x14ac:dyDescent="0.3">
      <c r="A60" s="61" t="s">
        <v>125</v>
      </c>
      <c r="B60" s="52"/>
      <c r="C60" s="53"/>
      <c r="D60" s="54"/>
      <c r="E60" s="135">
        <f t="shared" si="3"/>
        <v>0</v>
      </c>
      <c r="F60" s="40"/>
      <c r="G60" s="41"/>
      <c r="H60" s="143" t="s">
        <v>4</v>
      </c>
      <c r="I60" s="135">
        <f t="shared" si="7"/>
        <v>0</v>
      </c>
    </row>
    <row r="61" spans="1:9" ht="30" customHeight="1" thickBot="1" x14ac:dyDescent="0.25">
      <c r="A61" s="396" t="s">
        <v>46</v>
      </c>
      <c r="B61" s="402"/>
      <c r="C61" s="402"/>
      <c r="D61" s="403"/>
      <c r="E61" s="182">
        <f>SUM(E62:E70)</f>
        <v>0</v>
      </c>
      <c r="F61" s="183">
        <f>SUM(F62:F70)</f>
        <v>0</v>
      </c>
      <c r="G61" s="184">
        <f>SUM(G62:G70)</f>
        <v>0</v>
      </c>
      <c r="H61" s="184">
        <f>SUM(H62:H70)</f>
        <v>0</v>
      </c>
      <c r="I61" s="182">
        <f>SUM(I62:I70)</f>
        <v>0</v>
      </c>
    </row>
    <row r="62" spans="1:9" ht="15" customHeight="1" x14ac:dyDescent="0.25">
      <c r="A62" s="65" t="s">
        <v>87</v>
      </c>
      <c r="B62" s="37"/>
      <c r="C62" s="38"/>
      <c r="D62" s="66"/>
      <c r="E62" s="139">
        <f t="shared" ref="E62:E70" si="8">C62*D62</f>
        <v>0</v>
      </c>
      <c r="F62" s="67"/>
      <c r="G62" s="41"/>
      <c r="H62" s="143" t="s">
        <v>4</v>
      </c>
      <c r="I62" s="139">
        <f>F62+G62</f>
        <v>0</v>
      </c>
    </row>
    <row r="63" spans="1:9" ht="15" customHeight="1" x14ac:dyDescent="0.25">
      <c r="A63" s="62" t="s">
        <v>88</v>
      </c>
      <c r="B63" s="44"/>
      <c r="C63" s="45"/>
      <c r="D63" s="68"/>
      <c r="E63" s="135">
        <f t="shared" si="8"/>
        <v>0</v>
      </c>
      <c r="F63" s="69"/>
      <c r="G63" s="48"/>
      <c r="H63" s="143" t="s">
        <v>4</v>
      </c>
      <c r="I63" s="138">
        <f t="shared" ref="I63:I70" si="9">F63+G63</f>
        <v>0</v>
      </c>
    </row>
    <row r="64" spans="1:9" s="70" customFormat="1" ht="15" customHeight="1" x14ac:dyDescent="0.25">
      <c r="A64" s="62" t="s">
        <v>89</v>
      </c>
      <c r="B64" s="44"/>
      <c r="C64" s="45"/>
      <c r="D64" s="68"/>
      <c r="E64" s="135">
        <f t="shared" si="8"/>
        <v>0</v>
      </c>
      <c r="F64" s="69"/>
      <c r="G64" s="48"/>
      <c r="H64" s="143" t="s">
        <v>4</v>
      </c>
      <c r="I64" s="138">
        <f t="shared" si="9"/>
        <v>0</v>
      </c>
    </row>
    <row r="65" spans="1:9" s="70" customFormat="1" ht="15" customHeight="1" x14ac:dyDescent="0.25">
      <c r="A65" s="62" t="s">
        <v>90</v>
      </c>
      <c r="B65" s="44"/>
      <c r="C65" s="45"/>
      <c r="D65" s="68"/>
      <c r="E65" s="135">
        <f t="shared" si="8"/>
        <v>0</v>
      </c>
      <c r="F65" s="69"/>
      <c r="G65" s="48"/>
      <c r="H65" s="143" t="s">
        <v>4</v>
      </c>
      <c r="I65" s="138">
        <f t="shared" si="9"/>
        <v>0</v>
      </c>
    </row>
    <row r="66" spans="1:9" s="70" customFormat="1" ht="15" customHeight="1" x14ac:dyDescent="0.25">
      <c r="A66" s="62" t="s">
        <v>91</v>
      </c>
      <c r="B66" s="44"/>
      <c r="C66" s="45"/>
      <c r="D66" s="68"/>
      <c r="E66" s="135">
        <f t="shared" si="8"/>
        <v>0</v>
      </c>
      <c r="F66" s="69"/>
      <c r="G66" s="48"/>
      <c r="H66" s="143" t="s">
        <v>4</v>
      </c>
      <c r="I66" s="138">
        <f t="shared" si="9"/>
        <v>0</v>
      </c>
    </row>
    <row r="67" spans="1:9" s="70" customFormat="1" ht="15" customHeight="1" x14ac:dyDescent="0.25">
      <c r="A67" s="62" t="s">
        <v>92</v>
      </c>
      <c r="B67" s="44"/>
      <c r="C67" s="45"/>
      <c r="D67" s="68"/>
      <c r="E67" s="135">
        <f t="shared" si="8"/>
        <v>0</v>
      </c>
      <c r="F67" s="69"/>
      <c r="G67" s="48"/>
      <c r="H67" s="143" t="s">
        <v>4</v>
      </c>
      <c r="I67" s="138">
        <f t="shared" si="9"/>
        <v>0</v>
      </c>
    </row>
    <row r="68" spans="1:9" ht="15" customHeight="1" x14ac:dyDescent="0.25">
      <c r="A68" s="62" t="s">
        <v>93</v>
      </c>
      <c r="B68" s="44"/>
      <c r="C68" s="45"/>
      <c r="D68" s="68"/>
      <c r="E68" s="135">
        <f t="shared" si="8"/>
        <v>0</v>
      </c>
      <c r="F68" s="69"/>
      <c r="G68" s="48"/>
      <c r="H68" s="143" t="s">
        <v>4</v>
      </c>
      <c r="I68" s="138">
        <f t="shared" si="9"/>
        <v>0</v>
      </c>
    </row>
    <row r="69" spans="1:9" ht="15" customHeight="1" x14ac:dyDescent="0.25">
      <c r="A69" s="62" t="s">
        <v>94</v>
      </c>
      <c r="B69" s="44"/>
      <c r="C69" s="45"/>
      <c r="D69" s="68"/>
      <c r="E69" s="135">
        <f t="shared" si="8"/>
        <v>0</v>
      </c>
      <c r="F69" s="69"/>
      <c r="G69" s="48"/>
      <c r="H69" s="143" t="s">
        <v>4</v>
      </c>
      <c r="I69" s="138">
        <f t="shared" si="9"/>
        <v>0</v>
      </c>
    </row>
    <row r="70" spans="1:9" ht="15" customHeight="1" thickBot="1" x14ac:dyDescent="0.3">
      <c r="A70" s="63" t="s">
        <v>95</v>
      </c>
      <c r="B70" s="56"/>
      <c r="C70" s="57"/>
      <c r="D70" s="71"/>
      <c r="E70" s="136">
        <f t="shared" si="8"/>
        <v>0</v>
      </c>
      <c r="F70" s="72"/>
      <c r="G70" s="64"/>
      <c r="H70" s="143" t="s">
        <v>4</v>
      </c>
      <c r="I70" s="171">
        <f t="shared" si="9"/>
        <v>0</v>
      </c>
    </row>
    <row r="71" spans="1:9" ht="17.25" customHeight="1" thickBot="1" x14ac:dyDescent="0.25">
      <c r="A71" s="393" t="s">
        <v>47</v>
      </c>
      <c r="B71" s="394"/>
      <c r="C71" s="394"/>
      <c r="D71" s="395"/>
      <c r="E71" s="118">
        <f>E61+E41+E25+E11</f>
        <v>0</v>
      </c>
      <c r="F71" s="118">
        <f>F61+F41+F25+F11</f>
        <v>0</v>
      </c>
      <c r="G71" s="118">
        <f>G61+G41+G25+G11</f>
        <v>0</v>
      </c>
      <c r="H71" s="118">
        <f>H61+H41+H25+H11</f>
        <v>0</v>
      </c>
      <c r="I71" s="118">
        <f>I61+I41+I25+I11</f>
        <v>0</v>
      </c>
    </row>
    <row r="72" spans="1:9" ht="30" customHeight="1" thickBot="1" x14ac:dyDescent="0.25">
      <c r="A72" s="396" t="s">
        <v>116</v>
      </c>
      <c r="B72" s="397"/>
      <c r="C72" s="397"/>
      <c r="D72" s="398"/>
      <c r="E72" s="182">
        <f>F72</f>
        <v>0</v>
      </c>
      <c r="F72" s="73"/>
      <c r="G72" s="184" t="s">
        <v>4</v>
      </c>
      <c r="H72" s="185" t="s">
        <v>4</v>
      </c>
      <c r="I72" s="182">
        <f>F72</f>
        <v>0</v>
      </c>
    </row>
    <row r="73" spans="1:9" ht="20.100000000000001" customHeight="1" thickBot="1" x14ac:dyDescent="0.25">
      <c r="A73" s="399" t="s">
        <v>48</v>
      </c>
      <c r="B73" s="400"/>
      <c r="C73" s="400"/>
      <c r="D73" s="401"/>
      <c r="E73" s="119" t="s">
        <v>4</v>
      </c>
      <c r="F73" s="132">
        <f>IFERROR(F72/E11,0)</f>
        <v>0</v>
      </c>
      <c r="G73" s="123" t="s">
        <v>4</v>
      </c>
      <c r="H73" s="124" t="s">
        <v>4</v>
      </c>
      <c r="I73" s="119" t="s">
        <v>4</v>
      </c>
    </row>
    <row r="74" spans="1:9" ht="20.100000000000001" customHeight="1" thickBot="1" x14ac:dyDescent="0.25">
      <c r="A74" s="382" t="s">
        <v>49</v>
      </c>
      <c r="B74" s="383"/>
      <c r="C74" s="383"/>
      <c r="D74" s="384"/>
      <c r="E74" s="120">
        <f>E72+E61+E25+E11+E41</f>
        <v>0</v>
      </c>
      <c r="F74" s="120">
        <f>F72+F61+F25+F11+F41</f>
        <v>0</v>
      </c>
      <c r="G74" s="120">
        <f>G61+G25+G11+G41</f>
        <v>0</v>
      </c>
      <c r="H74" s="120">
        <f>H61+H25+H11+H41</f>
        <v>0</v>
      </c>
      <c r="I74" s="120">
        <f>I72+I61+I25+I11+I41</f>
        <v>0</v>
      </c>
    </row>
    <row r="75" spans="1:9" ht="20.100000000000001" customHeight="1" x14ac:dyDescent="0.2">
      <c r="A75" s="350" t="s">
        <v>50</v>
      </c>
      <c r="B75" s="351"/>
      <c r="C75" s="351"/>
      <c r="D75" s="352"/>
      <c r="E75" s="121"/>
      <c r="F75" s="133"/>
      <c r="G75" s="125"/>
      <c r="H75" s="126"/>
      <c r="I75" s="127">
        <f>G74+H74</f>
        <v>0</v>
      </c>
    </row>
    <row r="76" spans="1:9" ht="20.100000000000001" customHeight="1" thickBot="1" x14ac:dyDescent="0.25">
      <c r="A76" s="353" t="s">
        <v>51</v>
      </c>
      <c r="B76" s="354"/>
      <c r="C76" s="354"/>
      <c r="D76" s="355"/>
      <c r="E76" s="121"/>
      <c r="F76" s="134"/>
      <c r="G76" s="128">
        <f>IFERROR(G74/I75,0)</f>
        <v>0</v>
      </c>
      <c r="H76" s="128">
        <f>IFERROR(H74/I75,0)</f>
        <v>0</v>
      </c>
      <c r="I76" s="129">
        <f>IFERROR(I75/I75,0)</f>
        <v>0</v>
      </c>
    </row>
    <row r="77" spans="1:9" ht="20.100000000000001" customHeight="1" thickBot="1" x14ac:dyDescent="0.25">
      <c r="A77" s="347" t="s">
        <v>56</v>
      </c>
      <c r="B77" s="348"/>
      <c r="C77" s="348"/>
      <c r="D77" s="349"/>
      <c r="E77" s="122">
        <v>1</v>
      </c>
      <c r="F77" s="130">
        <f>IFERROR(F74/E74,0)</f>
        <v>0</v>
      </c>
      <c r="G77" s="130">
        <f>IFERROR(G74/E74,0)</f>
        <v>0</v>
      </c>
      <c r="H77" s="130">
        <f>IFERROR(H74/E74,0)</f>
        <v>0</v>
      </c>
      <c r="I77" s="131">
        <f>IFERROR(I74/E74,0)</f>
        <v>0</v>
      </c>
    </row>
  </sheetData>
  <sheetProtection insertRows="0"/>
  <protectedRanges>
    <protectedRange sqref="B2:I3 B5 G5 A12:D22 F12:G22 F26:G34 H37:H40 A37:D40 F42:G60 A62:D70 F62:G70 F72 A42:D60 A26:D34" name="Range1"/>
  </protectedRanges>
  <mergeCells count="28">
    <mergeCell ref="A71:D71"/>
    <mergeCell ref="A72:D72"/>
    <mergeCell ref="A73:D73"/>
    <mergeCell ref="A61:D61"/>
    <mergeCell ref="A11:D11"/>
    <mergeCell ref="A25:D25"/>
    <mergeCell ref="A41:D41"/>
    <mergeCell ref="B2:I2"/>
    <mergeCell ref="B3:I3"/>
    <mergeCell ref="B5:D5"/>
    <mergeCell ref="G7:H8"/>
    <mergeCell ref="I7:I9"/>
    <mergeCell ref="A77:D77"/>
    <mergeCell ref="A75:D75"/>
    <mergeCell ref="A76:D76"/>
    <mergeCell ref="A1:I1"/>
    <mergeCell ref="B4:I4"/>
    <mergeCell ref="E5:F5"/>
    <mergeCell ref="G5:I5"/>
    <mergeCell ref="A6:E6"/>
    <mergeCell ref="F6:I6"/>
    <mergeCell ref="A7:A9"/>
    <mergeCell ref="B7:B9"/>
    <mergeCell ref="C7:C9"/>
    <mergeCell ref="D7:D9"/>
    <mergeCell ref="E7:E9"/>
    <mergeCell ref="F7:F9"/>
    <mergeCell ref="A74:D74"/>
  </mergeCells>
  <phoneticPr fontId="3" type="noConversion"/>
  <conditionalFormatting sqref="I71 I42:I61">
    <cfRule type="expression" dxfId="67" priority="6" stopIfTrue="1">
      <formula>I42&lt;&gt;E42</formula>
    </cfRule>
  </conditionalFormatting>
  <conditionalFormatting sqref="F72">
    <cfRule type="cellIs" priority="14" stopIfTrue="1" operator="lessThanOrEqual">
      <formula>$E$11*15%</formula>
    </cfRule>
    <cfRule type="cellIs" dxfId="66" priority="15" stopIfTrue="1" operator="greaterThan">
      <formula>$E$11*15%</formula>
    </cfRule>
  </conditionalFormatting>
  <conditionalFormatting sqref="I72 I11:I40">
    <cfRule type="expression" dxfId="65" priority="13" stopIfTrue="1">
      <formula>I11&lt;&gt;E11</formula>
    </cfRule>
  </conditionalFormatting>
  <conditionalFormatting sqref="I62:I70">
    <cfRule type="expression" dxfId="64" priority="12" stopIfTrue="1">
      <formula>I62&lt;&gt;E62</formula>
    </cfRule>
  </conditionalFormatting>
  <conditionalFormatting sqref="F73">
    <cfRule type="cellIs" dxfId="63" priority="11" operator="greaterThan">
      <formula>0.15</formula>
    </cfRule>
  </conditionalFormatting>
  <conditionalFormatting sqref="I74">
    <cfRule type="containsErrors" dxfId="62" priority="16" stopIfTrue="1">
      <formula>ISERROR(I74)</formula>
    </cfRule>
  </conditionalFormatting>
  <conditionalFormatting sqref="F77">
    <cfRule type="cellIs" dxfId="61" priority="5" operator="greaterThan">
      <formula>0.95</formula>
    </cfRule>
  </conditionalFormatting>
  <dataValidations disablePrompts="1" xWindow="516" yWindow="165" count="2">
    <dataValidation operator="lessThanOrEqual" allowBlank="1" showErrorMessage="1" error="Summa peab olema väiksem kui 15% KÜSK toetusest" sqref="F72" xr:uid="{68C22884-3C22-4D8A-ACEF-AC73ED61F82F}"/>
    <dataValidation type="whole" operator="greaterThanOrEqual" allowBlank="1" showInputMessage="1" showErrorMessage="1" error="Rahaline omafinantseering peab olema vähemalt 20% kulude maksumusest!" sqref="G61:H61" xr:uid="{3EE18034-9C07-4CE6-A6BD-45D8C4D6B94F}">
      <formula1>E61*30%</formula1>
    </dataValidation>
  </dataValidations>
  <pageMargins left="0.74803149606299213" right="0.15748031496062992" top="0.78740157480314965" bottom="0.78740157480314965" header="0.51181102362204722" footer="0.31496062992125984"/>
  <pageSetup paperSize="9" scale="61" orientation="portrait" r:id="rId1"/>
  <headerFooter alignWithMargins="0">
    <oddFooter>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E46D-5266-46D2-92F3-3E300E7F5E28}">
  <sheetPr>
    <tabColor theme="8" tint="0.59999389629810485"/>
  </sheetPr>
  <dimension ref="A1:D29"/>
  <sheetViews>
    <sheetView zoomScale="85" zoomScaleNormal="85" workbookViewId="0">
      <selection activeCell="C27" sqref="C27:C28"/>
    </sheetView>
  </sheetViews>
  <sheetFormatPr defaultRowHeight="12.75" x14ac:dyDescent="0.2"/>
  <cols>
    <col min="1" max="1" width="5.28515625" customWidth="1"/>
    <col min="2" max="2" width="58.28515625" customWidth="1"/>
    <col min="3" max="3" width="17.42578125" customWidth="1"/>
  </cols>
  <sheetData>
    <row r="1" spans="1:4" ht="12.75" customHeight="1" x14ac:dyDescent="0.25">
      <c r="A1" s="188"/>
      <c r="B1" s="189"/>
      <c r="C1" s="189"/>
      <c r="D1" s="187"/>
    </row>
    <row r="2" spans="1:4" ht="15" customHeight="1" x14ac:dyDescent="0.2">
      <c r="A2" s="556" t="str">
        <f>[1]Eelarve!A97</f>
        <v>Toetuse saaja kaudsed kulud (kuni 15% otsestest projekti meeskonna tööjõukuludest)</v>
      </c>
      <c r="B2" s="556"/>
      <c r="C2" s="556"/>
      <c r="D2" s="556"/>
    </row>
    <row r="3" spans="1:4" ht="15" customHeight="1" x14ac:dyDescent="0.2">
      <c r="A3" s="556"/>
      <c r="B3" s="556"/>
      <c r="C3" s="556"/>
      <c r="D3" s="556"/>
    </row>
    <row r="4" spans="1:4" ht="15" customHeight="1" x14ac:dyDescent="0.2">
      <c r="A4" s="557"/>
      <c r="B4" s="557"/>
      <c r="C4" s="557"/>
      <c r="D4" s="557"/>
    </row>
    <row r="5" spans="1:4" ht="15" customHeight="1" x14ac:dyDescent="0.2">
      <c r="A5" s="410"/>
      <c r="B5" s="558" t="s">
        <v>98</v>
      </c>
      <c r="C5" s="559"/>
      <c r="D5" s="186"/>
    </row>
    <row r="6" spans="1:4" ht="15" x14ac:dyDescent="0.25">
      <c r="A6" s="410"/>
      <c r="B6" s="560"/>
      <c r="C6" s="559"/>
      <c r="D6" s="187"/>
    </row>
    <row r="7" spans="1:4" ht="15" x14ac:dyDescent="0.25">
      <c r="A7" s="409"/>
      <c r="B7" s="115"/>
      <c r="C7" s="561"/>
      <c r="D7" s="187"/>
    </row>
    <row r="8" spans="1:4" ht="15" x14ac:dyDescent="0.25">
      <c r="A8" s="409"/>
      <c r="B8" s="115"/>
      <c r="C8" s="561"/>
      <c r="D8" s="187"/>
    </row>
    <row r="9" spans="1:4" ht="15" x14ac:dyDescent="0.25">
      <c r="A9" s="409"/>
      <c r="B9" s="115"/>
      <c r="C9" s="561"/>
      <c r="D9" s="187"/>
    </row>
    <row r="10" spans="1:4" ht="15" x14ac:dyDescent="0.25">
      <c r="A10" s="409"/>
      <c r="B10" s="115"/>
      <c r="C10" s="561"/>
      <c r="D10" s="187"/>
    </row>
    <row r="11" spans="1:4" ht="15" x14ac:dyDescent="0.25">
      <c r="A11" s="409"/>
      <c r="B11" s="115"/>
      <c r="C11" s="561"/>
      <c r="D11" s="187"/>
    </row>
    <row r="12" spans="1:4" ht="15" x14ac:dyDescent="0.25">
      <c r="A12" s="409"/>
      <c r="B12" s="115"/>
      <c r="C12" s="561"/>
      <c r="D12" s="187"/>
    </row>
    <row r="13" spans="1:4" ht="15" x14ac:dyDescent="0.25">
      <c r="A13" s="409"/>
      <c r="B13" s="115"/>
      <c r="C13" s="561"/>
      <c r="D13" s="187"/>
    </row>
    <row r="14" spans="1:4" ht="15" x14ac:dyDescent="0.25">
      <c r="A14" s="409"/>
      <c r="B14" s="117"/>
      <c r="C14" s="561"/>
      <c r="D14" s="187"/>
    </row>
    <row r="15" spans="1:4" ht="15" x14ac:dyDescent="0.25">
      <c r="A15" s="409"/>
      <c r="B15" s="116"/>
      <c r="C15" s="561"/>
      <c r="D15" s="187"/>
    </row>
    <row r="16" spans="1:4" x14ac:dyDescent="0.2">
      <c r="A16" s="255"/>
      <c r="B16" s="255"/>
      <c r="C16" s="255"/>
      <c r="D16" s="255"/>
    </row>
    <row r="17" spans="1:4" x14ac:dyDescent="0.2">
      <c r="A17" s="255"/>
      <c r="B17" s="562" t="s">
        <v>117</v>
      </c>
      <c r="C17" s="255"/>
      <c r="D17" s="255"/>
    </row>
    <row r="18" spans="1:4" x14ac:dyDescent="0.2">
      <c r="A18" s="255"/>
      <c r="B18" s="562"/>
      <c r="C18" s="255"/>
      <c r="D18" s="255"/>
    </row>
    <row r="19" spans="1:4" x14ac:dyDescent="0.2">
      <c r="A19" s="255"/>
      <c r="B19" s="562"/>
      <c r="C19" s="255"/>
      <c r="D19" s="255"/>
    </row>
    <row r="20" spans="1:4" x14ac:dyDescent="0.2">
      <c r="A20" s="255"/>
      <c r="B20" s="562"/>
      <c r="C20" s="255"/>
      <c r="D20" s="255"/>
    </row>
    <row r="21" spans="1:4" x14ac:dyDescent="0.2">
      <c r="A21" s="255"/>
      <c r="B21" s="562"/>
      <c r="C21" s="255"/>
      <c r="D21" s="255"/>
    </row>
    <row r="22" spans="1:4" ht="15" x14ac:dyDescent="0.2">
      <c r="A22" s="255"/>
      <c r="B22" s="563"/>
      <c r="C22" s="255"/>
      <c r="D22" s="255"/>
    </row>
    <row r="23" spans="1:4" ht="15" x14ac:dyDescent="0.25">
      <c r="A23" s="255"/>
      <c r="B23" s="564" t="s">
        <v>118</v>
      </c>
      <c r="C23" s="565" t="s">
        <v>119</v>
      </c>
      <c r="D23" s="255"/>
    </row>
    <row r="24" spans="1:4" ht="15" x14ac:dyDescent="0.25">
      <c r="A24" s="255"/>
      <c r="B24" s="566" t="s">
        <v>120</v>
      </c>
      <c r="C24" s="571"/>
      <c r="D24" s="255"/>
    </row>
    <row r="25" spans="1:4" ht="15" x14ac:dyDescent="0.25">
      <c r="A25" s="255"/>
      <c r="B25" s="567" t="s">
        <v>121</v>
      </c>
      <c r="C25" s="572"/>
      <c r="D25" s="255"/>
    </row>
    <row r="26" spans="1:4" ht="15" x14ac:dyDescent="0.25">
      <c r="A26" s="255"/>
      <c r="B26" s="567" t="s">
        <v>122</v>
      </c>
      <c r="C26" s="569">
        <f>IFERROR(C25/C24,0)</f>
        <v>0</v>
      </c>
      <c r="D26" s="255"/>
    </row>
    <row r="27" spans="1:4" ht="15" x14ac:dyDescent="0.25">
      <c r="A27" s="255"/>
      <c r="B27" s="567"/>
      <c r="C27" s="568"/>
      <c r="D27" s="255"/>
    </row>
    <row r="28" spans="1:4" ht="15" x14ac:dyDescent="0.25">
      <c r="A28" s="255"/>
      <c r="B28" s="570" t="s">
        <v>123</v>
      </c>
      <c r="C28" s="573">
        <v>0</v>
      </c>
      <c r="D28" s="255"/>
    </row>
    <row r="29" spans="1:4" x14ac:dyDescent="0.2">
      <c r="A29" s="255"/>
      <c r="B29" s="255"/>
      <c r="C29" s="255"/>
      <c r="D29" s="255"/>
    </row>
  </sheetData>
  <sheetProtection algorithmName="SHA-512" hashValue="p9gkCj1e/Nye5As/DlOD39sVRjINPumBTpac59SNoAf4fAwT6aTM5e5plHYit9B6SSPDnBoKEi7U81tmjVqlYw==" saltValue="5C0nTCMzU8sDVnmCm/PUww==" spinCount="100000" sheet="1" objects="1" scenarios="1" insertRows="0"/>
  <protectedRanges>
    <protectedRange sqref="B7:B15 C24:C25 C28" name="Range2_2"/>
    <protectedRange sqref="B7:C15" name="Range2_1_2"/>
  </protectedRanges>
  <mergeCells count="4">
    <mergeCell ref="B17:B21"/>
    <mergeCell ref="A7:A15"/>
    <mergeCell ref="A2:D3"/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P144"/>
  <sheetViews>
    <sheetView showGridLines="0" zoomScale="85" zoomScaleNormal="85" workbookViewId="0">
      <pane xSplit="1" ySplit="7" topLeftCell="B17" activePane="bottomRight" state="frozen"/>
      <selection activeCell="A6" sqref="A6:E6"/>
      <selection pane="topRight" activeCell="A6" sqref="A6:E6"/>
      <selection pane="bottomLeft" activeCell="A6" sqref="A6:E6"/>
      <selection pane="bottomRight" activeCell="B20" sqref="B20"/>
    </sheetView>
  </sheetViews>
  <sheetFormatPr defaultColWidth="9.140625" defaultRowHeight="15" x14ac:dyDescent="0.25"/>
  <cols>
    <col min="1" max="1" width="16.7109375" style="75" customWidth="1"/>
    <col min="2" max="2" width="9.140625" style="103"/>
    <col min="3" max="4" width="10.42578125" style="103" customWidth="1"/>
    <col min="5" max="5" width="13.85546875" style="103" customWidth="1"/>
    <col min="6" max="6" width="12.140625" style="103" customWidth="1"/>
    <col min="7" max="7" width="11.7109375" style="103" customWidth="1"/>
    <col min="8" max="8" width="48.5703125" style="104" customWidth="1"/>
    <col min="9" max="9" width="12.42578125" style="103" customWidth="1"/>
    <col min="10" max="10" width="11.5703125" style="103" customWidth="1"/>
    <col min="11" max="11" width="8.28515625" style="103" customWidth="1"/>
    <col min="12" max="12" width="6.140625" style="75" customWidth="1"/>
    <col min="13" max="16384" width="9.140625" style="75"/>
  </cols>
  <sheetData>
    <row r="1" spans="1:12" ht="17.25" customHeight="1" x14ac:dyDescent="0.25">
      <c r="A1" s="190"/>
      <c r="B1" s="439">
        <f>Eelarve!B2</f>
        <v>0</v>
      </c>
      <c r="C1" s="439"/>
      <c r="D1" s="439"/>
      <c r="E1" s="439"/>
      <c r="F1" s="439"/>
      <c r="G1" s="439"/>
      <c r="H1" s="214"/>
      <c r="I1" s="200"/>
      <c r="J1" s="191"/>
      <c r="K1" s="191"/>
      <c r="L1" s="195"/>
    </row>
    <row r="2" spans="1:12" ht="14.25" customHeight="1" x14ac:dyDescent="0.25">
      <c r="A2" s="190" t="str">
        <f>Eelarve!A11</f>
        <v>1. Projekti meeskonna tööjõukulud</v>
      </c>
      <c r="B2" s="191"/>
      <c r="C2" s="191"/>
      <c r="D2" s="191"/>
      <c r="E2" s="191"/>
      <c r="F2" s="191"/>
      <c r="G2" s="192"/>
      <c r="H2" s="450"/>
      <c r="I2" s="193"/>
      <c r="J2" s="194"/>
      <c r="K2" s="194"/>
      <c r="L2" s="195"/>
    </row>
    <row r="3" spans="1:12" ht="15" customHeight="1" x14ac:dyDescent="0.25">
      <c r="A3" s="196" t="s">
        <v>11</v>
      </c>
      <c r="B3" s="197">
        <f>Eelarve!E11</f>
        <v>0</v>
      </c>
      <c r="C3" s="197">
        <f>Eelarve!F11</f>
        <v>0</v>
      </c>
      <c r="D3" s="197">
        <f>Eelarve!G11</f>
        <v>0</v>
      </c>
      <c r="E3" s="198"/>
      <c r="F3" s="191"/>
      <c r="G3" s="199"/>
      <c r="H3" s="450"/>
      <c r="I3" s="200"/>
      <c r="J3" s="201" t="s">
        <v>14</v>
      </c>
      <c r="K3" s="201"/>
      <c r="L3" s="195"/>
    </row>
    <row r="4" spans="1:12" s="76" customFormat="1" ht="17.25" customHeight="1" x14ac:dyDescent="0.2">
      <c r="A4" s="224" t="s">
        <v>12</v>
      </c>
      <c r="B4" s="225"/>
      <c r="C4" s="225">
        <f>C10+C21+C32+C43+C54+C65+C131+C137+C76+C109+C120+C87+C98</f>
        <v>0</v>
      </c>
      <c r="D4" s="225">
        <f>D10+D21+D32+D43+D54+D65+D131+D137+D76+D109+D120+D87+D98</f>
        <v>0</v>
      </c>
      <c r="E4" s="203"/>
      <c r="F4" s="203"/>
      <c r="G4" s="204"/>
      <c r="H4" s="205"/>
      <c r="I4" s="206"/>
      <c r="J4" s="225">
        <f>B3-C4-D4</f>
        <v>0</v>
      </c>
      <c r="K4" s="202"/>
      <c r="L4" s="207"/>
    </row>
    <row r="5" spans="1:12" s="77" customFormat="1" ht="18.75" customHeight="1" x14ac:dyDescent="0.2">
      <c r="A5" s="456" t="s">
        <v>35</v>
      </c>
      <c r="B5" s="444" t="s">
        <v>5</v>
      </c>
      <c r="C5" s="451" t="s">
        <v>6</v>
      </c>
      <c r="D5" s="451"/>
      <c r="E5" s="451"/>
      <c r="F5" s="451"/>
      <c r="G5" s="451"/>
      <c r="H5" s="451"/>
      <c r="I5" s="452"/>
      <c r="J5" s="453" t="s">
        <v>10</v>
      </c>
      <c r="K5" s="453" t="s">
        <v>97</v>
      </c>
      <c r="L5" s="208"/>
    </row>
    <row r="6" spans="1:12" s="77" customFormat="1" ht="18" customHeight="1" x14ac:dyDescent="0.2">
      <c r="A6" s="457"/>
      <c r="B6" s="445"/>
      <c r="C6" s="447" t="s">
        <v>7</v>
      </c>
      <c r="D6" s="448"/>
      <c r="E6" s="440" t="s">
        <v>13</v>
      </c>
      <c r="F6" s="449" t="s">
        <v>8</v>
      </c>
      <c r="G6" s="440" t="s">
        <v>9</v>
      </c>
      <c r="H6" s="440" t="s">
        <v>57</v>
      </c>
      <c r="I6" s="442" t="s">
        <v>32</v>
      </c>
      <c r="J6" s="454"/>
      <c r="K6" s="454"/>
      <c r="L6" s="208"/>
    </row>
    <row r="7" spans="1:12" ht="51" customHeight="1" x14ac:dyDescent="0.25">
      <c r="A7" s="458"/>
      <c r="B7" s="446"/>
      <c r="C7" s="209" t="s">
        <v>53</v>
      </c>
      <c r="D7" s="209" t="s">
        <v>29</v>
      </c>
      <c r="E7" s="441"/>
      <c r="F7" s="446"/>
      <c r="G7" s="441"/>
      <c r="H7" s="441"/>
      <c r="I7" s="443"/>
      <c r="J7" s="455"/>
      <c r="K7" s="455"/>
      <c r="L7" s="195"/>
    </row>
    <row r="8" spans="1:12" x14ac:dyDescent="0.25">
      <c r="A8" s="210"/>
      <c r="B8" s="419">
        <f>Eelarve!E12</f>
        <v>0</v>
      </c>
      <c r="C8" s="419">
        <f>Eelarve!F12</f>
        <v>0</v>
      </c>
      <c r="D8" s="419">
        <f>Eelarve!G12</f>
        <v>0</v>
      </c>
      <c r="E8" s="425"/>
      <c r="F8" s="426"/>
      <c r="G8" s="426"/>
      <c r="H8" s="426"/>
      <c r="I8" s="427"/>
      <c r="J8" s="434">
        <f>B8-C10-D10</f>
        <v>0</v>
      </c>
      <c r="K8" s="411">
        <f>IFERROR(C10/C8,0)</f>
        <v>0</v>
      </c>
      <c r="L8" s="195"/>
    </row>
    <row r="9" spans="1:12" s="78" customFormat="1" ht="2.25" customHeight="1" x14ac:dyDescent="0.2">
      <c r="A9" s="414" t="str">
        <f>Eelarve!A12</f>
        <v xml:space="preserve">1.1. </v>
      </c>
      <c r="B9" s="424"/>
      <c r="C9" s="424"/>
      <c r="D9" s="424"/>
      <c r="E9" s="428"/>
      <c r="F9" s="429"/>
      <c r="G9" s="429"/>
      <c r="H9" s="429"/>
      <c r="I9" s="430"/>
      <c r="J9" s="435"/>
      <c r="K9" s="412"/>
      <c r="L9" s="213"/>
    </row>
    <row r="10" spans="1:12" s="78" customFormat="1" ht="15.75" customHeight="1" x14ac:dyDescent="0.2">
      <c r="A10" s="414"/>
      <c r="B10" s="418"/>
      <c r="C10" s="226">
        <f>SUM(C11:C18)</f>
        <v>0</v>
      </c>
      <c r="D10" s="226">
        <f>SUM(D11:D18)</f>
        <v>0</v>
      </c>
      <c r="E10" s="431"/>
      <c r="F10" s="432"/>
      <c r="G10" s="432"/>
      <c r="H10" s="432"/>
      <c r="I10" s="433"/>
      <c r="J10" s="436"/>
      <c r="K10" s="413"/>
      <c r="L10" s="213"/>
    </row>
    <row r="11" spans="1:12" x14ac:dyDescent="0.25">
      <c r="A11" s="415"/>
      <c r="B11" s="419"/>
      <c r="C11" s="79"/>
      <c r="D11" s="79"/>
      <c r="E11" s="80"/>
      <c r="F11" s="81"/>
      <c r="G11" s="82"/>
      <c r="H11" s="83"/>
      <c r="I11" s="84"/>
      <c r="J11" s="421"/>
      <c r="K11" s="421"/>
      <c r="L11" s="195"/>
    </row>
    <row r="12" spans="1:12" x14ac:dyDescent="0.25">
      <c r="A12" s="415"/>
      <c r="B12" s="419"/>
      <c r="C12" s="79"/>
      <c r="D12" s="79"/>
      <c r="E12" s="80"/>
      <c r="F12" s="81"/>
      <c r="G12" s="82"/>
      <c r="H12" s="83"/>
      <c r="I12" s="84"/>
      <c r="J12" s="422"/>
      <c r="K12" s="422"/>
      <c r="L12" s="195"/>
    </row>
    <row r="13" spans="1:12" x14ac:dyDescent="0.25">
      <c r="A13" s="416"/>
      <c r="B13" s="419"/>
      <c r="C13" s="79"/>
      <c r="D13" s="79"/>
      <c r="E13" s="80"/>
      <c r="F13" s="80"/>
      <c r="G13" s="82"/>
      <c r="H13" s="83"/>
      <c r="I13" s="84"/>
      <c r="J13" s="422"/>
      <c r="K13" s="422"/>
      <c r="L13" s="195"/>
    </row>
    <row r="14" spans="1:12" x14ac:dyDescent="0.25">
      <c r="A14" s="416"/>
      <c r="B14" s="419"/>
      <c r="C14" s="79"/>
      <c r="D14" s="79"/>
      <c r="E14" s="80"/>
      <c r="F14" s="80"/>
      <c r="G14" s="82"/>
      <c r="H14" s="83"/>
      <c r="I14" s="84"/>
      <c r="J14" s="422"/>
      <c r="K14" s="422"/>
      <c r="L14" s="195"/>
    </row>
    <row r="15" spans="1:12" x14ac:dyDescent="0.25">
      <c r="A15" s="416"/>
      <c r="B15" s="419"/>
      <c r="C15" s="79"/>
      <c r="D15" s="79"/>
      <c r="E15" s="80"/>
      <c r="F15" s="80"/>
      <c r="G15" s="82"/>
      <c r="H15" s="83"/>
      <c r="I15" s="84"/>
      <c r="J15" s="422"/>
      <c r="K15" s="422"/>
      <c r="L15" s="195"/>
    </row>
    <row r="16" spans="1:12" x14ac:dyDescent="0.25">
      <c r="A16" s="416"/>
      <c r="B16" s="419"/>
      <c r="C16" s="79"/>
      <c r="D16" s="79" t="s">
        <v>30</v>
      </c>
      <c r="E16" s="80"/>
      <c r="F16" s="80"/>
      <c r="G16" s="82"/>
      <c r="H16" s="83"/>
      <c r="I16" s="84"/>
      <c r="J16" s="422"/>
      <c r="K16" s="422"/>
      <c r="L16" s="195"/>
    </row>
    <row r="17" spans="1:12" x14ac:dyDescent="0.25">
      <c r="A17" s="416"/>
      <c r="B17" s="419"/>
      <c r="C17" s="85"/>
      <c r="D17" s="85"/>
      <c r="E17" s="86"/>
      <c r="F17" s="86"/>
      <c r="G17" s="87"/>
      <c r="H17" s="88"/>
      <c r="I17" s="89"/>
      <c r="J17" s="422"/>
      <c r="K17" s="422"/>
      <c r="L17" s="195"/>
    </row>
    <row r="18" spans="1:12" x14ac:dyDescent="0.25">
      <c r="A18" s="417"/>
      <c r="B18" s="420"/>
      <c r="C18" s="90"/>
      <c r="D18" s="90"/>
      <c r="E18" s="91"/>
      <c r="F18" s="91"/>
      <c r="G18" s="92"/>
      <c r="H18" s="93"/>
      <c r="I18" s="94"/>
      <c r="J18" s="423"/>
      <c r="K18" s="423"/>
      <c r="L18" s="195"/>
    </row>
    <row r="19" spans="1:12" x14ac:dyDescent="0.25">
      <c r="A19" s="210"/>
      <c r="B19" s="211">
        <f>Eelarve!E13</f>
        <v>0</v>
      </c>
      <c r="C19" s="211">
        <f>Eelarve!F13</f>
        <v>0</v>
      </c>
      <c r="D19" s="211">
        <f>Eelarve!G13</f>
        <v>0</v>
      </c>
      <c r="E19" s="215"/>
      <c r="F19" s="217" t="s">
        <v>30</v>
      </c>
      <c r="G19" s="217"/>
      <c r="H19" s="217"/>
      <c r="I19" s="218"/>
      <c r="J19" s="434">
        <f>B19-C21-D21</f>
        <v>0</v>
      </c>
      <c r="K19" s="411">
        <f>IFERROR(C21/C19,0)</f>
        <v>0</v>
      </c>
      <c r="L19" s="195"/>
    </row>
    <row r="20" spans="1:12" ht="5.25" customHeight="1" x14ac:dyDescent="0.25">
      <c r="A20" s="414" t="str">
        <f>Eelarve!A13</f>
        <v xml:space="preserve">1.2. </v>
      </c>
      <c r="B20" s="212"/>
      <c r="C20" s="212"/>
      <c r="D20" s="212"/>
      <c r="E20" s="216"/>
      <c r="F20" s="219"/>
      <c r="G20" s="219"/>
      <c r="H20" s="219"/>
      <c r="I20" s="220"/>
      <c r="J20" s="435"/>
      <c r="K20" s="412"/>
      <c r="L20" s="195"/>
    </row>
    <row r="21" spans="1:12" ht="15" customHeight="1" x14ac:dyDescent="0.25">
      <c r="A21" s="414"/>
      <c r="B21" s="418"/>
      <c r="C21" s="226">
        <f>SUM(C22:C29)</f>
        <v>0</v>
      </c>
      <c r="D21" s="226">
        <f>SUM(D22:D29)</f>
        <v>0</v>
      </c>
      <c r="E21" s="221"/>
      <c r="F21" s="222"/>
      <c r="G21" s="222"/>
      <c r="H21" s="222"/>
      <c r="I21" s="223"/>
      <c r="J21" s="436"/>
      <c r="K21" s="413"/>
      <c r="L21" s="195"/>
    </row>
    <row r="22" spans="1:12" x14ac:dyDescent="0.25">
      <c r="A22" s="415"/>
      <c r="B22" s="419"/>
      <c r="C22" s="79"/>
      <c r="D22" s="79"/>
      <c r="E22" s="80"/>
      <c r="F22" s="81"/>
      <c r="G22" s="82"/>
      <c r="H22" s="83"/>
      <c r="I22" s="84"/>
      <c r="J22" s="421"/>
      <c r="K22" s="421"/>
      <c r="L22" s="195"/>
    </row>
    <row r="23" spans="1:12" x14ac:dyDescent="0.25">
      <c r="A23" s="415"/>
      <c r="B23" s="419"/>
      <c r="C23" s="79"/>
      <c r="D23" s="79"/>
      <c r="E23" s="80"/>
      <c r="F23" s="81"/>
      <c r="G23" s="82"/>
      <c r="H23" s="83"/>
      <c r="I23" s="84"/>
      <c r="J23" s="422"/>
      <c r="K23" s="422"/>
      <c r="L23" s="195"/>
    </row>
    <row r="24" spans="1:12" x14ac:dyDescent="0.25">
      <c r="A24" s="415"/>
      <c r="B24" s="419"/>
      <c r="C24" s="79"/>
      <c r="D24" s="79"/>
      <c r="E24" s="80"/>
      <c r="F24" s="81"/>
      <c r="G24" s="82"/>
      <c r="H24" s="83"/>
      <c r="I24" s="84"/>
      <c r="J24" s="422"/>
      <c r="K24" s="422"/>
      <c r="L24" s="195"/>
    </row>
    <row r="25" spans="1:12" x14ac:dyDescent="0.25">
      <c r="A25" s="415"/>
      <c r="B25" s="419"/>
      <c r="C25" s="79"/>
      <c r="D25" s="79"/>
      <c r="E25" s="80"/>
      <c r="F25" s="81"/>
      <c r="G25" s="82"/>
      <c r="H25" s="83"/>
      <c r="I25" s="84"/>
      <c r="J25" s="422"/>
      <c r="K25" s="422"/>
      <c r="L25" s="195"/>
    </row>
    <row r="26" spans="1:12" x14ac:dyDescent="0.25">
      <c r="A26" s="415"/>
      <c r="B26" s="419"/>
      <c r="C26" s="79"/>
      <c r="D26" s="79"/>
      <c r="E26" s="80"/>
      <c r="F26" s="80"/>
      <c r="G26" s="82"/>
      <c r="H26" s="83"/>
      <c r="I26" s="84"/>
      <c r="J26" s="422"/>
      <c r="K26" s="422"/>
      <c r="L26" s="195"/>
    </row>
    <row r="27" spans="1:12" x14ac:dyDescent="0.25">
      <c r="A27" s="415"/>
      <c r="B27" s="419"/>
      <c r="C27" s="79"/>
      <c r="D27" s="79"/>
      <c r="E27" s="80"/>
      <c r="F27" s="80"/>
      <c r="G27" s="82"/>
      <c r="H27" s="83"/>
      <c r="I27" s="84"/>
      <c r="J27" s="422"/>
      <c r="K27" s="422"/>
      <c r="L27" s="195"/>
    </row>
    <row r="28" spans="1:12" x14ac:dyDescent="0.25">
      <c r="A28" s="416"/>
      <c r="B28" s="419"/>
      <c r="C28" s="79"/>
      <c r="D28" s="79"/>
      <c r="E28" s="80"/>
      <c r="F28" s="80"/>
      <c r="G28" s="82"/>
      <c r="H28" s="83"/>
      <c r="I28" s="84"/>
      <c r="J28" s="422"/>
      <c r="K28" s="422"/>
      <c r="L28" s="195"/>
    </row>
    <row r="29" spans="1:12" x14ac:dyDescent="0.25">
      <c r="A29" s="417"/>
      <c r="B29" s="420"/>
      <c r="C29" s="90"/>
      <c r="D29" s="90"/>
      <c r="E29" s="91"/>
      <c r="F29" s="91"/>
      <c r="G29" s="92"/>
      <c r="H29" s="93"/>
      <c r="I29" s="94"/>
      <c r="J29" s="423"/>
      <c r="K29" s="423"/>
      <c r="L29" s="195"/>
    </row>
    <row r="30" spans="1:12" x14ac:dyDescent="0.25">
      <c r="A30" s="210"/>
      <c r="B30" s="419">
        <f>Eelarve!E14</f>
        <v>0</v>
      </c>
      <c r="C30" s="419">
        <f>Eelarve!F14</f>
        <v>0</v>
      </c>
      <c r="D30" s="419">
        <f>Eelarve!G14</f>
        <v>0</v>
      </c>
      <c r="E30" s="425"/>
      <c r="F30" s="426"/>
      <c r="G30" s="426"/>
      <c r="H30" s="426"/>
      <c r="I30" s="427"/>
      <c r="J30" s="434">
        <f>B30-C32-D32</f>
        <v>0</v>
      </c>
      <c r="K30" s="411">
        <f>IFERROR(C32/C30,0)</f>
        <v>0</v>
      </c>
      <c r="L30" s="195"/>
    </row>
    <row r="31" spans="1:12" ht="6" customHeight="1" x14ac:dyDescent="0.25">
      <c r="A31" s="414" t="str">
        <f>Eelarve!A14</f>
        <v xml:space="preserve">1.3. </v>
      </c>
      <c r="B31" s="424"/>
      <c r="C31" s="424"/>
      <c r="D31" s="424"/>
      <c r="E31" s="428"/>
      <c r="F31" s="429"/>
      <c r="G31" s="429"/>
      <c r="H31" s="429"/>
      <c r="I31" s="430"/>
      <c r="J31" s="435"/>
      <c r="K31" s="412"/>
      <c r="L31" s="195"/>
    </row>
    <row r="32" spans="1:12" ht="15" customHeight="1" x14ac:dyDescent="0.25">
      <c r="A32" s="414"/>
      <c r="B32" s="418"/>
      <c r="C32" s="226">
        <f>SUM(C33:C40)</f>
        <v>0</v>
      </c>
      <c r="D32" s="226">
        <f>SUM(D33:D40)</f>
        <v>0</v>
      </c>
      <c r="E32" s="431"/>
      <c r="F32" s="432"/>
      <c r="G32" s="432"/>
      <c r="H32" s="432"/>
      <c r="I32" s="433"/>
      <c r="J32" s="436"/>
      <c r="K32" s="413"/>
      <c r="L32" s="195"/>
    </row>
    <row r="33" spans="1:12" x14ac:dyDescent="0.25">
      <c r="A33" s="415"/>
      <c r="B33" s="419"/>
      <c r="C33" s="79"/>
      <c r="D33" s="79"/>
      <c r="E33" s="80"/>
      <c r="F33" s="81"/>
      <c r="G33" s="82"/>
      <c r="H33" s="83"/>
      <c r="I33" s="84"/>
      <c r="J33" s="421"/>
      <c r="K33" s="421"/>
      <c r="L33" s="195"/>
    </row>
    <row r="34" spans="1:12" x14ac:dyDescent="0.25">
      <c r="A34" s="415"/>
      <c r="B34" s="419"/>
      <c r="C34" s="79"/>
      <c r="D34" s="79"/>
      <c r="E34" s="80"/>
      <c r="F34" s="81"/>
      <c r="G34" s="82"/>
      <c r="H34" s="83"/>
      <c r="I34" s="84"/>
      <c r="J34" s="422"/>
      <c r="K34" s="422"/>
      <c r="L34" s="195"/>
    </row>
    <row r="35" spans="1:12" x14ac:dyDescent="0.25">
      <c r="A35" s="415"/>
      <c r="B35" s="419"/>
      <c r="C35" s="79"/>
      <c r="D35" s="79"/>
      <c r="E35" s="80"/>
      <c r="F35" s="80"/>
      <c r="G35" s="82"/>
      <c r="H35" s="83"/>
      <c r="I35" s="84"/>
      <c r="J35" s="422"/>
      <c r="K35" s="422"/>
      <c r="L35" s="195"/>
    </row>
    <row r="36" spans="1:12" x14ac:dyDescent="0.25">
      <c r="A36" s="416"/>
      <c r="B36" s="419"/>
      <c r="C36" s="79"/>
      <c r="D36" s="79"/>
      <c r="E36" s="80"/>
      <c r="F36" s="80"/>
      <c r="G36" s="82"/>
      <c r="H36" s="83"/>
      <c r="I36" s="84"/>
      <c r="J36" s="422"/>
      <c r="K36" s="422"/>
      <c r="L36" s="195"/>
    </row>
    <row r="37" spans="1:12" x14ac:dyDescent="0.25">
      <c r="A37" s="416"/>
      <c r="B37" s="419"/>
      <c r="C37" s="79"/>
      <c r="D37" s="79"/>
      <c r="E37" s="80"/>
      <c r="F37" s="80"/>
      <c r="G37" s="82"/>
      <c r="H37" s="83"/>
      <c r="I37" s="84"/>
      <c r="J37" s="422"/>
      <c r="K37" s="422"/>
      <c r="L37" s="195"/>
    </row>
    <row r="38" spans="1:12" x14ac:dyDescent="0.25">
      <c r="A38" s="416"/>
      <c r="B38" s="419"/>
      <c r="C38" s="79"/>
      <c r="D38" s="79"/>
      <c r="E38" s="80"/>
      <c r="F38" s="80"/>
      <c r="G38" s="82"/>
      <c r="H38" s="83"/>
      <c r="I38" s="84"/>
      <c r="J38" s="422"/>
      <c r="K38" s="422"/>
      <c r="L38" s="195"/>
    </row>
    <row r="39" spans="1:12" x14ac:dyDescent="0.25">
      <c r="A39" s="416"/>
      <c r="B39" s="419"/>
      <c r="C39" s="79"/>
      <c r="D39" s="79"/>
      <c r="E39" s="80"/>
      <c r="F39" s="80"/>
      <c r="G39" s="82"/>
      <c r="H39" s="83"/>
      <c r="I39" s="84"/>
      <c r="J39" s="422"/>
      <c r="K39" s="422"/>
      <c r="L39" s="195"/>
    </row>
    <row r="40" spans="1:12" x14ac:dyDescent="0.25">
      <c r="A40" s="417"/>
      <c r="B40" s="420"/>
      <c r="C40" s="90"/>
      <c r="D40" s="90"/>
      <c r="E40" s="91"/>
      <c r="F40" s="91"/>
      <c r="G40" s="92"/>
      <c r="H40" s="93"/>
      <c r="I40" s="94"/>
      <c r="J40" s="423"/>
      <c r="K40" s="423"/>
      <c r="L40" s="195"/>
    </row>
    <row r="41" spans="1:12" collapsed="1" x14ac:dyDescent="0.25">
      <c r="A41" s="210"/>
      <c r="B41" s="419">
        <f>Eelarve!E15</f>
        <v>0</v>
      </c>
      <c r="C41" s="419">
        <f>Eelarve!F15</f>
        <v>0</v>
      </c>
      <c r="D41" s="419">
        <f>Eelarve!G15</f>
        <v>0</v>
      </c>
      <c r="E41" s="425"/>
      <c r="F41" s="426"/>
      <c r="G41" s="426"/>
      <c r="H41" s="426"/>
      <c r="I41" s="427"/>
      <c r="J41" s="434">
        <f>B41-C43-D43</f>
        <v>0</v>
      </c>
      <c r="K41" s="411">
        <f>IFERROR(C43/C41,0)</f>
        <v>0</v>
      </c>
      <c r="L41" s="195"/>
    </row>
    <row r="42" spans="1:12" ht="3.75" customHeight="1" x14ac:dyDescent="0.25">
      <c r="A42" s="414" t="str">
        <f>Eelarve!A15</f>
        <v xml:space="preserve">1.4. </v>
      </c>
      <c r="B42" s="424"/>
      <c r="C42" s="424"/>
      <c r="D42" s="424"/>
      <c r="E42" s="428"/>
      <c r="F42" s="429"/>
      <c r="G42" s="429"/>
      <c r="H42" s="429"/>
      <c r="I42" s="430"/>
      <c r="J42" s="435"/>
      <c r="K42" s="412"/>
      <c r="L42" s="195"/>
    </row>
    <row r="43" spans="1:12" ht="17.25" customHeight="1" x14ac:dyDescent="0.25">
      <c r="A43" s="414"/>
      <c r="B43" s="418"/>
      <c r="C43" s="226">
        <f>SUM(C44:C51)</f>
        <v>0</v>
      </c>
      <c r="D43" s="226">
        <f>SUM(D44:D51)</f>
        <v>0</v>
      </c>
      <c r="E43" s="431"/>
      <c r="F43" s="432"/>
      <c r="G43" s="432"/>
      <c r="H43" s="432"/>
      <c r="I43" s="433"/>
      <c r="J43" s="436"/>
      <c r="K43" s="413"/>
      <c r="L43" s="195"/>
    </row>
    <row r="44" spans="1:12" x14ac:dyDescent="0.25">
      <c r="A44" s="415"/>
      <c r="B44" s="419"/>
      <c r="C44" s="79"/>
      <c r="D44" s="79"/>
      <c r="E44" s="80"/>
      <c r="F44" s="81"/>
      <c r="G44" s="82"/>
      <c r="H44" s="83"/>
      <c r="I44" s="84"/>
      <c r="J44" s="421"/>
      <c r="K44" s="421"/>
      <c r="L44" s="195"/>
    </row>
    <row r="45" spans="1:12" x14ac:dyDescent="0.25">
      <c r="A45" s="415"/>
      <c r="B45" s="419"/>
      <c r="C45" s="79"/>
      <c r="D45" s="79"/>
      <c r="E45" s="80"/>
      <c r="F45" s="81"/>
      <c r="G45" s="82"/>
      <c r="H45" s="83"/>
      <c r="I45" s="84"/>
      <c r="J45" s="422"/>
      <c r="K45" s="422"/>
      <c r="L45" s="195"/>
    </row>
    <row r="46" spans="1:12" x14ac:dyDescent="0.25">
      <c r="A46" s="416"/>
      <c r="B46" s="419"/>
      <c r="C46" s="79"/>
      <c r="D46" s="79"/>
      <c r="E46" s="80"/>
      <c r="F46" s="80"/>
      <c r="G46" s="82"/>
      <c r="H46" s="83"/>
      <c r="I46" s="84"/>
      <c r="J46" s="422"/>
      <c r="K46" s="422"/>
      <c r="L46" s="195"/>
    </row>
    <row r="47" spans="1:12" x14ac:dyDescent="0.25">
      <c r="A47" s="416"/>
      <c r="B47" s="419"/>
      <c r="C47" s="79"/>
      <c r="D47" s="79"/>
      <c r="E47" s="80"/>
      <c r="F47" s="80"/>
      <c r="G47" s="82"/>
      <c r="H47" s="83"/>
      <c r="I47" s="84"/>
      <c r="J47" s="422"/>
      <c r="K47" s="422"/>
      <c r="L47" s="195"/>
    </row>
    <row r="48" spans="1:12" x14ac:dyDescent="0.25">
      <c r="A48" s="416"/>
      <c r="B48" s="419"/>
      <c r="C48" s="79"/>
      <c r="D48" s="79"/>
      <c r="E48" s="80"/>
      <c r="F48" s="80"/>
      <c r="G48" s="82"/>
      <c r="H48" s="83"/>
      <c r="I48" s="84"/>
      <c r="J48" s="422"/>
      <c r="K48" s="422"/>
      <c r="L48" s="195"/>
    </row>
    <row r="49" spans="1:12" x14ac:dyDescent="0.25">
      <c r="A49" s="416"/>
      <c r="B49" s="419"/>
      <c r="C49" s="79"/>
      <c r="D49" s="79"/>
      <c r="E49" s="80"/>
      <c r="F49" s="80"/>
      <c r="G49" s="82"/>
      <c r="H49" s="83"/>
      <c r="I49" s="84"/>
      <c r="J49" s="422"/>
      <c r="K49" s="422"/>
      <c r="L49" s="195"/>
    </row>
    <row r="50" spans="1:12" x14ac:dyDescent="0.25">
      <c r="A50" s="416"/>
      <c r="B50" s="419"/>
      <c r="C50" s="79"/>
      <c r="D50" s="79"/>
      <c r="E50" s="80"/>
      <c r="F50" s="80"/>
      <c r="G50" s="82"/>
      <c r="H50" s="83"/>
      <c r="I50" s="84"/>
      <c r="J50" s="422"/>
      <c r="K50" s="422"/>
      <c r="L50" s="195"/>
    </row>
    <row r="51" spans="1:12" x14ac:dyDescent="0.25">
      <c r="A51" s="417"/>
      <c r="B51" s="420"/>
      <c r="C51" s="90"/>
      <c r="D51" s="90"/>
      <c r="E51" s="91"/>
      <c r="F51" s="91"/>
      <c r="G51" s="92"/>
      <c r="H51" s="93"/>
      <c r="I51" s="94"/>
      <c r="J51" s="423"/>
      <c r="K51" s="423"/>
      <c r="L51" s="195"/>
    </row>
    <row r="52" spans="1:12" x14ac:dyDescent="0.25">
      <c r="A52" s="210"/>
      <c r="B52" s="419">
        <f>Eelarve!E16</f>
        <v>0</v>
      </c>
      <c r="C52" s="419">
        <f>Eelarve!F16</f>
        <v>0</v>
      </c>
      <c r="D52" s="419">
        <f>Eelarve!G16</f>
        <v>0</v>
      </c>
      <c r="E52" s="425"/>
      <c r="F52" s="426"/>
      <c r="G52" s="426"/>
      <c r="H52" s="426"/>
      <c r="I52" s="427"/>
      <c r="J52" s="434">
        <f>B52-C54-D54</f>
        <v>0</v>
      </c>
      <c r="K52" s="411">
        <f>IFERROR(C54/C52,0)</f>
        <v>0</v>
      </c>
      <c r="L52" s="195"/>
    </row>
    <row r="53" spans="1:12" ht="4.5" customHeight="1" x14ac:dyDescent="0.25">
      <c r="A53" s="414" t="str">
        <f>Eelarve!A16</f>
        <v xml:space="preserve">1.5. </v>
      </c>
      <c r="B53" s="424"/>
      <c r="C53" s="424"/>
      <c r="D53" s="424"/>
      <c r="E53" s="428"/>
      <c r="F53" s="429"/>
      <c r="G53" s="429"/>
      <c r="H53" s="429"/>
      <c r="I53" s="430"/>
      <c r="J53" s="435"/>
      <c r="K53" s="412"/>
      <c r="L53" s="195"/>
    </row>
    <row r="54" spans="1:12" ht="14.25" customHeight="1" x14ac:dyDescent="0.25">
      <c r="A54" s="414"/>
      <c r="B54" s="418"/>
      <c r="C54" s="226">
        <f>SUM(C55:C62)</f>
        <v>0</v>
      </c>
      <c r="D54" s="226">
        <f>SUM(D55:D62)</f>
        <v>0</v>
      </c>
      <c r="E54" s="431"/>
      <c r="F54" s="432"/>
      <c r="G54" s="432"/>
      <c r="H54" s="432"/>
      <c r="I54" s="433"/>
      <c r="J54" s="436"/>
      <c r="K54" s="413"/>
      <c r="L54" s="195"/>
    </row>
    <row r="55" spans="1:12" x14ac:dyDescent="0.25">
      <c r="A55" s="415"/>
      <c r="B55" s="419"/>
      <c r="C55" s="79"/>
      <c r="D55" s="79"/>
      <c r="E55" s="80"/>
      <c r="F55" s="81"/>
      <c r="G55" s="95"/>
      <c r="H55" s="96"/>
      <c r="I55" s="84"/>
      <c r="J55" s="421"/>
      <c r="K55" s="421"/>
      <c r="L55" s="195"/>
    </row>
    <row r="56" spans="1:12" x14ac:dyDescent="0.25">
      <c r="A56" s="415"/>
      <c r="B56" s="419"/>
      <c r="C56" s="79"/>
      <c r="D56" s="79"/>
      <c r="E56" s="80"/>
      <c r="F56" s="81"/>
      <c r="G56" s="95"/>
      <c r="H56" s="96"/>
      <c r="I56" s="84"/>
      <c r="J56" s="422"/>
      <c r="K56" s="422"/>
      <c r="L56" s="195"/>
    </row>
    <row r="57" spans="1:12" x14ac:dyDescent="0.25">
      <c r="A57" s="415"/>
      <c r="B57" s="419"/>
      <c r="C57" s="79"/>
      <c r="D57" s="79"/>
      <c r="E57" s="80"/>
      <c r="F57" s="81"/>
      <c r="G57" s="95"/>
      <c r="H57" s="96"/>
      <c r="I57" s="84"/>
      <c r="J57" s="422"/>
      <c r="K57" s="422"/>
      <c r="L57" s="195"/>
    </row>
    <row r="58" spans="1:12" x14ac:dyDescent="0.25">
      <c r="A58" s="415"/>
      <c r="B58" s="419"/>
      <c r="C58" s="79"/>
      <c r="D58" s="79"/>
      <c r="E58" s="80"/>
      <c r="F58" s="80"/>
      <c r="G58" s="95"/>
      <c r="H58" s="96"/>
      <c r="I58" s="84"/>
      <c r="J58" s="422"/>
      <c r="K58" s="422"/>
      <c r="L58" s="195"/>
    </row>
    <row r="59" spans="1:12" x14ac:dyDescent="0.25">
      <c r="A59" s="415"/>
      <c r="B59" s="419"/>
      <c r="C59" s="79"/>
      <c r="D59" s="79"/>
      <c r="E59" s="80"/>
      <c r="F59" s="80"/>
      <c r="G59" s="95"/>
      <c r="H59" s="96"/>
      <c r="I59" s="84"/>
      <c r="J59" s="422"/>
      <c r="K59" s="422"/>
      <c r="L59" s="195"/>
    </row>
    <row r="60" spans="1:12" x14ac:dyDescent="0.25">
      <c r="A60" s="416"/>
      <c r="B60" s="419"/>
      <c r="C60" s="79"/>
      <c r="D60" s="79"/>
      <c r="E60" s="80"/>
      <c r="F60" s="80"/>
      <c r="G60" s="95"/>
      <c r="H60" s="96"/>
      <c r="I60" s="84"/>
      <c r="J60" s="422"/>
      <c r="K60" s="422"/>
      <c r="L60" s="195"/>
    </row>
    <row r="61" spans="1:12" x14ac:dyDescent="0.25">
      <c r="A61" s="416"/>
      <c r="B61" s="419"/>
      <c r="C61" s="79"/>
      <c r="D61" s="79"/>
      <c r="E61" s="80"/>
      <c r="F61" s="80"/>
      <c r="G61" s="95"/>
      <c r="H61" s="96"/>
      <c r="I61" s="84"/>
      <c r="J61" s="422"/>
      <c r="K61" s="422"/>
      <c r="L61" s="195"/>
    </row>
    <row r="62" spans="1:12" x14ac:dyDescent="0.25">
      <c r="A62" s="417"/>
      <c r="B62" s="420"/>
      <c r="C62" s="90"/>
      <c r="D62" s="90"/>
      <c r="E62" s="91"/>
      <c r="F62" s="91"/>
      <c r="G62" s="97"/>
      <c r="H62" s="98"/>
      <c r="I62" s="94"/>
      <c r="J62" s="423"/>
      <c r="K62" s="423"/>
      <c r="L62" s="195"/>
    </row>
    <row r="63" spans="1:12" x14ac:dyDescent="0.25">
      <c r="A63" s="210"/>
      <c r="B63" s="419">
        <f>Eelarve!E17</f>
        <v>0</v>
      </c>
      <c r="C63" s="419">
        <f>Eelarve!F17</f>
        <v>0</v>
      </c>
      <c r="D63" s="419">
        <f>Eelarve!G17</f>
        <v>0</v>
      </c>
      <c r="E63" s="425"/>
      <c r="F63" s="426"/>
      <c r="G63" s="426"/>
      <c r="H63" s="426"/>
      <c r="I63" s="427"/>
      <c r="J63" s="434">
        <f>B63-C65-D65</f>
        <v>0</v>
      </c>
      <c r="K63" s="411">
        <f>IFERROR(C65/C63,0)</f>
        <v>0</v>
      </c>
      <c r="L63" s="195"/>
    </row>
    <row r="64" spans="1:12" ht="4.5" customHeight="1" x14ac:dyDescent="0.25">
      <c r="A64" s="414" t="str">
        <f>Eelarve!A17</f>
        <v xml:space="preserve">1.6. </v>
      </c>
      <c r="B64" s="424"/>
      <c r="C64" s="424"/>
      <c r="D64" s="424"/>
      <c r="E64" s="428"/>
      <c r="F64" s="429"/>
      <c r="G64" s="429"/>
      <c r="H64" s="429"/>
      <c r="I64" s="430"/>
      <c r="J64" s="435"/>
      <c r="K64" s="412"/>
      <c r="L64" s="195"/>
    </row>
    <row r="65" spans="1:16" ht="15.75" customHeight="1" x14ac:dyDescent="0.25">
      <c r="A65" s="414"/>
      <c r="B65" s="418"/>
      <c r="C65" s="226">
        <f>SUM(C66:C73)</f>
        <v>0</v>
      </c>
      <c r="D65" s="226">
        <f>SUM(D66:D73)</f>
        <v>0</v>
      </c>
      <c r="E65" s="431"/>
      <c r="F65" s="432"/>
      <c r="G65" s="432"/>
      <c r="H65" s="432"/>
      <c r="I65" s="433"/>
      <c r="J65" s="436"/>
      <c r="K65" s="413"/>
      <c r="L65" s="195"/>
    </row>
    <row r="66" spans="1:16" x14ac:dyDescent="0.25">
      <c r="A66" s="415"/>
      <c r="B66" s="419"/>
      <c r="C66" s="79"/>
      <c r="D66" s="79"/>
      <c r="E66" s="80"/>
      <c r="F66" s="81"/>
      <c r="G66" s="95"/>
      <c r="H66" s="96"/>
      <c r="I66" s="84"/>
      <c r="J66" s="421"/>
      <c r="K66" s="421"/>
      <c r="L66" s="195"/>
    </row>
    <row r="67" spans="1:16" x14ac:dyDescent="0.25">
      <c r="A67" s="415"/>
      <c r="B67" s="419"/>
      <c r="C67" s="79"/>
      <c r="D67" s="79"/>
      <c r="E67" s="80"/>
      <c r="F67" s="81"/>
      <c r="G67" s="95"/>
      <c r="H67" s="96"/>
      <c r="I67" s="84"/>
      <c r="J67" s="422"/>
      <c r="K67" s="422"/>
      <c r="L67" s="195"/>
    </row>
    <row r="68" spans="1:16" x14ac:dyDescent="0.25">
      <c r="A68" s="415"/>
      <c r="B68" s="419"/>
      <c r="C68" s="79"/>
      <c r="D68" s="79"/>
      <c r="E68" s="80"/>
      <c r="F68" s="81"/>
      <c r="G68" s="95"/>
      <c r="H68" s="96"/>
      <c r="I68" s="84"/>
      <c r="J68" s="422"/>
      <c r="K68" s="422"/>
      <c r="L68" s="195"/>
    </row>
    <row r="69" spans="1:16" x14ac:dyDescent="0.25">
      <c r="A69" s="415"/>
      <c r="B69" s="419"/>
      <c r="C69" s="79"/>
      <c r="D69" s="79"/>
      <c r="E69" s="80"/>
      <c r="F69" s="80"/>
      <c r="G69" s="95"/>
      <c r="H69" s="96"/>
      <c r="I69" s="84"/>
      <c r="J69" s="422"/>
      <c r="K69" s="422"/>
      <c r="L69" s="195"/>
    </row>
    <row r="70" spans="1:16" x14ac:dyDescent="0.25">
      <c r="A70" s="415"/>
      <c r="B70" s="419"/>
      <c r="C70" s="79"/>
      <c r="D70" s="79"/>
      <c r="E70" s="80"/>
      <c r="F70" s="80"/>
      <c r="G70" s="95"/>
      <c r="H70" s="96"/>
      <c r="I70" s="84"/>
      <c r="J70" s="422"/>
      <c r="K70" s="422"/>
      <c r="L70" s="195"/>
    </row>
    <row r="71" spans="1:16" x14ac:dyDescent="0.25">
      <c r="A71" s="415"/>
      <c r="B71" s="419"/>
      <c r="C71" s="79"/>
      <c r="D71" s="79"/>
      <c r="E71" s="80"/>
      <c r="F71" s="80"/>
      <c r="G71" s="95"/>
      <c r="H71" s="96"/>
      <c r="I71" s="84"/>
      <c r="J71" s="422"/>
      <c r="K71" s="422"/>
      <c r="L71" s="195"/>
      <c r="P71" s="75" t="s">
        <v>30</v>
      </c>
    </row>
    <row r="72" spans="1:16" x14ac:dyDescent="0.25">
      <c r="A72" s="416"/>
      <c r="B72" s="419"/>
      <c r="C72" s="79"/>
      <c r="D72" s="79"/>
      <c r="E72" s="80"/>
      <c r="F72" s="80"/>
      <c r="G72" s="95"/>
      <c r="H72" s="96" t="s">
        <v>30</v>
      </c>
      <c r="I72" s="84"/>
      <c r="J72" s="422"/>
      <c r="K72" s="422"/>
      <c r="L72" s="195"/>
    </row>
    <row r="73" spans="1:16" x14ac:dyDescent="0.25">
      <c r="A73" s="417"/>
      <c r="B73" s="420"/>
      <c r="C73" s="90"/>
      <c r="D73" s="90"/>
      <c r="E73" s="91"/>
      <c r="F73" s="91"/>
      <c r="G73" s="97"/>
      <c r="H73" s="98"/>
      <c r="I73" s="94"/>
      <c r="J73" s="423"/>
      <c r="K73" s="423"/>
      <c r="L73" s="195"/>
    </row>
    <row r="74" spans="1:16" x14ac:dyDescent="0.25">
      <c r="A74" s="210"/>
      <c r="B74" s="419">
        <f>Eelarve!E18</f>
        <v>0</v>
      </c>
      <c r="C74" s="419">
        <f>Eelarve!F18</f>
        <v>0</v>
      </c>
      <c r="D74" s="419">
        <f>Eelarve!G18</f>
        <v>0</v>
      </c>
      <c r="E74" s="425"/>
      <c r="F74" s="426"/>
      <c r="G74" s="426"/>
      <c r="H74" s="426"/>
      <c r="I74" s="427"/>
      <c r="J74" s="434">
        <f>B74-C76-D76</f>
        <v>0</v>
      </c>
      <c r="K74" s="411">
        <f>IFERROR(C76/C74,0)</f>
        <v>0</v>
      </c>
      <c r="L74" s="195"/>
    </row>
    <row r="75" spans="1:16" ht="4.5" customHeight="1" x14ac:dyDescent="0.25">
      <c r="A75" s="414" t="str">
        <f>Eelarve!A18</f>
        <v xml:space="preserve">1.7. </v>
      </c>
      <c r="B75" s="424"/>
      <c r="C75" s="424"/>
      <c r="D75" s="424"/>
      <c r="E75" s="428"/>
      <c r="F75" s="429"/>
      <c r="G75" s="429"/>
      <c r="H75" s="429"/>
      <c r="I75" s="430"/>
      <c r="J75" s="435"/>
      <c r="K75" s="412"/>
      <c r="L75" s="195"/>
    </row>
    <row r="76" spans="1:16" ht="15.75" customHeight="1" x14ac:dyDescent="0.25">
      <c r="A76" s="414"/>
      <c r="B76" s="418"/>
      <c r="C76" s="226">
        <f>SUM(C77:C84)</f>
        <v>0</v>
      </c>
      <c r="D76" s="226">
        <f>SUM(D77:D84)</f>
        <v>0</v>
      </c>
      <c r="E76" s="431"/>
      <c r="F76" s="432"/>
      <c r="G76" s="432"/>
      <c r="H76" s="432"/>
      <c r="I76" s="433"/>
      <c r="J76" s="436"/>
      <c r="K76" s="413"/>
      <c r="L76" s="195"/>
    </row>
    <row r="77" spans="1:16" x14ac:dyDescent="0.25">
      <c r="A77" s="415"/>
      <c r="B77" s="419"/>
      <c r="C77" s="79"/>
      <c r="D77" s="79"/>
      <c r="E77" s="80"/>
      <c r="F77" s="81"/>
      <c r="G77" s="95"/>
      <c r="H77" s="96"/>
      <c r="I77" s="84"/>
      <c r="J77" s="421"/>
      <c r="K77" s="421"/>
      <c r="L77" s="195"/>
    </row>
    <row r="78" spans="1:16" x14ac:dyDescent="0.25">
      <c r="A78" s="415"/>
      <c r="B78" s="419"/>
      <c r="C78" s="79"/>
      <c r="D78" s="79"/>
      <c r="E78" s="80"/>
      <c r="F78" s="81"/>
      <c r="G78" s="95"/>
      <c r="H78" s="96"/>
      <c r="I78" s="84"/>
      <c r="J78" s="422"/>
      <c r="K78" s="422"/>
      <c r="L78" s="195"/>
    </row>
    <row r="79" spans="1:16" x14ac:dyDescent="0.25">
      <c r="A79" s="415"/>
      <c r="B79" s="419"/>
      <c r="C79" s="79"/>
      <c r="D79" s="79"/>
      <c r="E79" s="80"/>
      <c r="F79" s="81"/>
      <c r="G79" s="95"/>
      <c r="H79" s="96"/>
      <c r="I79" s="84"/>
      <c r="J79" s="422"/>
      <c r="K79" s="422"/>
      <c r="L79" s="195"/>
    </row>
    <row r="80" spans="1:16" x14ac:dyDescent="0.25">
      <c r="A80" s="415"/>
      <c r="B80" s="419"/>
      <c r="C80" s="79"/>
      <c r="D80" s="79"/>
      <c r="E80" s="80"/>
      <c r="F80" s="80"/>
      <c r="G80" s="95"/>
      <c r="H80" s="96"/>
      <c r="I80" s="84"/>
      <c r="J80" s="422"/>
      <c r="K80" s="422"/>
      <c r="L80" s="195"/>
    </row>
    <row r="81" spans="1:16" x14ac:dyDescent="0.25">
      <c r="A81" s="415"/>
      <c r="B81" s="419"/>
      <c r="C81" s="79"/>
      <c r="D81" s="79"/>
      <c r="E81" s="80"/>
      <c r="F81" s="80"/>
      <c r="G81" s="95"/>
      <c r="H81" s="96"/>
      <c r="I81" s="84"/>
      <c r="J81" s="422"/>
      <c r="K81" s="422"/>
      <c r="L81" s="195"/>
    </row>
    <row r="82" spans="1:16" x14ac:dyDescent="0.25">
      <c r="A82" s="415"/>
      <c r="B82" s="419"/>
      <c r="C82" s="79"/>
      <c r="D82" s="79"/>
      <c r="E82" s="80"/>
      <c r="F82" s="80"/>
      <c r="G82" s="95"/>
      <c r="H82" s="96"/>
      <c r="I82" s="84"/>
      <c r="J82" s="422"/>
      <c r="K82" s="422"/>
      <c r="L82" s="195"/>
      <c r="P82" s="75" t="s">
        <v>30</v>
      </c>
    </row>
    <row r="83" spans="1:16" x14ac:dyDescent="0.25">
      <c r="A83" s="416"/>
      <c r="B83" s="419"/>
      <c r="C83" s="79"/>
      <c r="D83" s="79"/>
      <c r="E83" s="80"/>
      <c r="F83" s="80"/>
      <c r="G83" s="95"/>
      <c r="H83" s="96" t="s">
        <v>30</v>
      </c>
      <c r="I83" s="84"/>
      <c r="J83" s="422"/>
      <c r="K83" s="422"/>
      <c r="L83" s="195"/>
    </row>
    <row r="84" spans="1:16" x14ac:dyDescent="0.25">
      <c r="A84" s="417"/>
      <c r="B84" s="420"/>
      <c r="C84" s="90"/>
      <c r="D84" s="90"/>
      <c r="E84" s="91"/>
      <c r="F84" s="91"/>
      <c r="G84" s="97"/>
      <c r="H84" s="98"/>
      <c r="I84" s="94"/>
      <c r="J84" s="423"/>
      <c r="K84" s="423"/>
      <c r="L84" s="195"/>
    </row>
    <row r="85" spans="1:16" x14ac:dyDescent="0.25">
      <c r="A85" s="210"/>
      <c r="B85" s="419">
        <f>Eelarve!E19</f>
        <v>0</v>
      </c>
      <c r="C85" s="419">
        <f>Eelarve!F19</f>
        <v>0</v>
      </c>
      <c r="D85" s="419">
        <f>Eelarve!G19</f>
        <v>0</v>
      </c>
      <c r="E85" s="425"/>
      <c r="F85" s="426"/>
      <c r="G85" s="426"/>
      <c r="H85" s="426"/>
      <c r="I85" s="427"/>
      <c r="J85" s="434">
        <f>B85-C87-D87</f>
        <v>0</v>
      </c>
      <c r="K85" s="411">
        <f>IFERROR(C87/C85,0)</f>
        <v>0</v>
      </c>
      <c r="L85" s="195"/>
    </row>
    <row r="86" spans="1:16" ht="4.5" customHeight="1" x14ac:dyDescent="0.25">
      <c r="A86" s="414" t="str">
        <f>Eelarve!A19</f>
        <v xml:space="preserve">1.8. </v>
      </c>
      <c r="B86" s="424"/>
      <c r="C86" s="424"/>
      <c r="D86" s="424"/>
      <c r="E86" s="428"/>
      <c r="F86" s="429"/>
      <c r="G86" s="429"/>
      <c r="H86" s="429"/>
      <c r="I86" s="430"/>
      <c r="J86" s="435"/>
      <c r="K86" s="412"/>
      <c r="L86" s="195"/>
    </row>
    <row r="87" spans="1:16" ht="15.75" customHeight="1" x14ac:dyDescent="0.25">
      <c r="A87" s="414"/>
      <c r="B87" s="418"/>
      <c r="C87" s="226">
        <f>SUM(C88:C95)</f>
        <v>0</v>
      </c>
      <c r="D87" s="226">
        <f>SUM(D88:D95)</f>
        <v>0</v>
      </c>
      <c r="E87" s="431"/>
      <c r="F87" s="432"/>
      <c r="G87" s="432"/>
      <c r="H87" s="432"/>
      <c r="I87" s="433"/>
      <c r="J87" s="436"/>
      <c r="K87" s="413"/>
      <c r="L87" s="195"/>
    </row>
    <row r="88" spans="1:16" x14ac:dyDescent="0.25">
      <c r="A88" s="415"/>
      <c r="B88" s="419"/>
      <c r="C88" s="79"/>
      <c r="D88" s="79"/>
      <c r="E88" s="80"/>
      <c r="F88" s="81"/>
      <c r="G88" s="95"/>
      <c r="H88" s="96"/>
      <c r="I88" s="84"/>
      <c r="J88" s="421"/>
      <c r="K88" s="421"/>
      <c r="L88" s="195"/>
    </row>
    <row r="89" spans="1:16" x14ac:dyDescent="0.25">
      <c r="A89" s="415"/>
      <c r="B89" s="419"/>
      <c r="C89" s="79"/>
      <c r="D89" s="79"/>
      <c r="E89" s="80"/>
      <c r="F89" s="81"/>
      <c r="G89" s="95"/>
      <c r="H89" s="96"/>
      <c r="I89" s="84"/>
      <c r="J89" s="422"/>
      <c r="K89" s="422"/>
      <c r="L89" s="195"/>
    </row>
    <row r="90" spans="1:16" x14ac:dyDescent="0.25">
      <c r="A90" s="415"/>
      <c r="B90" s="419"/>
      <c r="C90" s="79"/>
      <c r="D90" s="79"/>
      <c r="E90" s="80"/>
      <c r="F90" s="81"/>
      <c r="G90" s="95"/>
      <c r="H90" s="96"/>
      <c r="I90" s="84"/>
      <c r="J90" s="422"/>
      <c r="K90" s="422"/>
      <c r="L90" s="195"/>
    </row>
    <row r="91" spans="1:16" x14ac:dyDescent="0.25">
      <c r="A91" s="415"/>
      <c r="B91" s="419"/>
      <c r="C91" s="79"/>
      <c r="D91" s="79"/>
      <c r="E91" s="80"/>
      <c r="F91" s="80"/>
      <c r="G91" s="95"/>
      <c r="H91" s="96"/>
      <c r="I91" s="84"/>
      <c r="J91" s="422"/>
      <c r="K91" s="422"/>
      <c r="L91" s="195"/>
    </row>
    <row r="92" spans="1:16" x14ac:dyDescent="0.25">
      <c r="A92" s="415"/>
      <c r="B92" s="419"/>
      <c r="C92" s="79"/>
      <c r="D92" s="79"/>
      <c r="E92" s="80"/>
      <c r="F92" s="80"/>
      <c r="G92" s="95"/>
      <c r="H92" s="96"/>
      <c r="I92" s="84"/>
      <c r="J92" s="422"/>
      <c r="K92" s="422"/>
      <c r="L92" s="195"/>
    </row>
    <row r="93" spans="1:16" x14ac:dyDescent="0.25">
      <c r="A93" s="415"/>
      <c r="B93" s="419"/>
      <c r="C93" s="79"/>
      <c r="D93" s="79"/>
      <c r="E93" s="80"/>
      <c r="F93" s="80"/>
      <c r="G93" s="95"/>
      <c r="H93" s="96"/>
      <c r="I93" s="84"/>
      <c r="J93" s="422"/>
      <c r="K93" s="422"/>
      <c r="L93" s="195"/>
      <c r="P93" s="75" t="s">
        <v>30</v>
      </c>
    </row>
    <row r="94" spans="1:16" x14ac:dyDescent="0.25">
      <c r="A94" s="416"/>
      <c r="B94" s="419"/>
      <c r="C94" s="79"/>
      <c r="D94" s="79"/>
      <c r="E94" s="80"/>
      <c r="F94" s="80"/>
      <c r="G94" s="95"/>
      <c r="H94" s="96" t="s">
        <v>30</v>
      </c>
      <c r="I94" s="84"/>
      <c r="J94" s="422"/>
      <c r="K94" s="422"/>
      <c r="L94" s="195"/>
    </row>
    <row r="95" spans="1:16" x14ac:dyDescent="0.25">
      <c r="A95" s="417"/>
      <c r="B95" s="420"/>
      <c r="C95" s="90"/>
      <c r="D95" s="90"/>
      <c r="E95" s="91"/>
      <c r="F95" s="91"/>
      <c r="G95" s="97"/>
      <c r="H95" s="98"/>
      <c r="I95" s="94"/>
      <c r="J95" s="423"/>
      <c r="K95" s="423"/>
      <c r="L95" s="195"/>
    </row>
    <row r="96" spans="1:16" x14ac:dyDescent="0.25">
      <c r="A96" s="210"/>
      <c r="B96" s="419">
        <f>Eelarve!E20</f>
        <v>0</v>
      </c>
      <c r="C96" s="419">
        <f>Eelarve!F20</f>
        <v>0</v>
      </c>
      <c r="D96" s="419">
        <f>Eelarve!G20</f>
        <v>0</v>
      </c>
      <c r="E96" s="425"/>
      <c r="F96" s="426"/>
      <c r="G96" s="426"/>
      <c r="H96" s="426"/>
      <c r="I96" s="427"/>
      <c r="J96" s="434">
        <f>B96-C98-D98</f>
        <v>0</v>
      </c>
      <c r="K96" s="411">
        <f>IFERROR(C98/C96,0)</f>
        <v>0</v>
      </c>
      <c r="L96" s="195"/>
    </row>
    <row r="97" spans="1:12" x14ac:dyDescent="0.25">
      <c r="A97" s="414" t="str">
        <f>Eelarve!A20</f>
        <v xml:space="preserve">1.9. </v>
      </c>
      <c r="B97" s="424"/>
      <c r="C97" s="424"/>
      <c r="D97" s="424"/>
      <c r="E97" s="428"/>
      <c r="F97" s="429"/>
      <c r="G97" s="429"/>
      <c r="H97" s="429"/>
      <c r="I97" s="430"/>
      <c r="J97" s="435"/>
      <c r="K97" s="412"/>
      <c r="L97" s="195"/>
    </row>
    <row r="98" spans="1:12" x14ac:dyDescent="0.25">
      <c r="A98" s="414"/>
      <c r="B98" s="418"/>
      <c r="C98" s="226">
        <f>SUM(C99:C106)</f>
        <v>0</v>
      </c>
      <c r="D98" s="226">
        <f>SUM(D99:D106)</f>
        <v>0</v>
      </c>
      <c r="E98" s="431"/>
      <c r="F98" s="432"/>
      <c r="G98" s="432"/>
      <c r="H98" s="432"/>
      <c r="I98" s="433"/>
      <c r="J98" s="436"/>
      <c r="K98" s="413"/>
      <c r="L98" s="195"/>
    </row>
    <row r="99" spans="1:12" x14ac:dyDescent="0.25">
      <c r="A99" s="414"/>
      <c r="B99" s="419"/>
      <c r="C99" s="79"/>
      <c r="D99" s="79"/>
      <c r="E99" s="80"/>
      <c r="F99" s="81"/>
      <c r="G99" s="95"/>
      <c r="H99" s="96"/>
      <c r="I99" s="84"/>
      <c r="J99" s="421"/>
      <c r="K99" s="421"/>
      <c r="L99" s="195"/>
    </row>
    <row r="100" spans="1:12" x14ac:dyDescent="0.25">
      <c r="A100" s="414"/>
      <c r="B100" s="419"/>
      <c r="C100" s="79"/>
      <c r="D100" s="79"/>
      <c r="E100" s="80"/>
      <c r="F100" s="81"/>
      <c r="G100" s="95"/>
      <c r="H100" s="96"/>
      <c r="I100" s="84"/>
      <c r="J100" s="422"/>
      <c r="K100" s="422"/>
      <c r="L100" s="195"/>
    </row>
    <row r="101" spans="1:12" x14ac:dyDescent="0.25">
      <c r="A101" s="414"/>
      <c r="B101" s="419"/>
      <c r="C101" s="79"/>
      <c r="D101" s="79"/>
      <c r="E101" s="80"/>
      <c r="F101" s="81"/>
      <c r="G101" s="95"/>
      <c r="H101" s="96"/>
      <c r="I101" s="84"/>
      <c r="J101" s="422"/>
      <c r="K101" s="422"/>
      <c r="L101" s="195"/>
    </row>
    <row r="102" spans="1:12" x14ac:dyDescent="0.25">
      <c r="A102" s="414"/>
      <c r="B102" s="419"/>
      <c r="C102" s="79"/>
      <c r="D102" s="79"/>
      <c r="E102" s="80"/>
      <c r="F102" s="80"/>
      <c r="G102" s="95"/>
      <c r="H102" s="96"/>
      <c r="I102" s="84"/>
      <c r="J102" s="422"/>
      <c r="K102" s="422"/>
      <c r="L102" s="195"/>
    </row>
    <row r="103" spans="1:12" x14ac:dyDescent="0.25">
      <c r="A103" s="414"/>
      <c r="B103" s="419"/>
      <c r="C103" s="79"/>
      <c r="D103" s="79"/>
      <c r="E103" s="80"/>
      <c r="F103" s="80"/>
      <c r="G103" s="95"/>
      <c r="H103" s="96"/>
      <c r="I103" s="84"/>
      <c r="J103" s="422"/>
      <c r="K103" s="422"/>
      <c r="L103" s="195"/>
    </row>
    <row r="104" spans="1:12" x14ac:dyDescent="0.25">
      <c r="A104" s="414"/>
      <c r="B104" s="419"/>
      <c r="C104" s="79"/>
      <c r="D104" s="79"/>
      <c r="E104" s="80"/>
      <c r="F104" s="80"/>
      <c r="G104" s="95"/>
      <c r="H104" s="96"/>
      <c r="I104" s="84"/>
      <c r="J104" s="422"/>
      <c r="K104" s="422"/>
      <c r="L104" s="195"/>
    </row>
    <row r="105" spans="1:12" x14ac:dyDescent="0.25">
      <c r="A105" s="414"/>
      <c r="B105" s="419"/>
      <c r="C105" s="79"/>
      <c r="D105" s="79"/>
      <c r="E105" s="80"/>
      <c r="F105" s="80"/>
      <c r="G105" s="95"/>
      <c r="H105" s="96" t="s">
        <v>30</v>
      </c>
      <c r="I105" s="84"/>
      <c r="J105" s="422"/>
      <c r="K105" s="422"/>
      <c r="L105" s="195"/>
    </row>
    <row r="106" spans="1:12" x14ac:dyDescent="0.25">
      <c r="A106" s="437"/>
      <c r="B106" s="420"/>
      <c r="C106" s="90"/>
      <c r="D106" s="90"/>
      <c r="E106" s="91"/>
      <c r="F106" s="91"/>
      <c r="G106" s="97"/>
      <c r="H106" s="98"/>
      <c r="I106" s="94"/>
      <c r="J106" s="423"/>
      <c r="K106" s="423"/>
      <c r="L106" s="195"/>
    </row>
    <row r="107" spans="1:12" x14ac:dyDescent="0.25">
      <c r="A107" s="210"/>
      <c r="B107" s="419">
        <f>Eelarve!E21</f>
        <v>0</v>
      </c>
      <c r="C107" s="419">
        <f>Eelarve!F21</f>
        <v>0</v>
      </c>
      <c r="D107" s="419">
        <f>Eelarve!G21</f>
        <v>0</v>
      </c>
      <c r="E107" s="425"/>
      <c r="F107" s="426"/>
      <c r="G107" s="426"/>
      <c r="H107" s="426"/>
      <c r="I107" s="427"/>
      <c r="J107" s="434">
        <f>B107-C109-D109</f>
        <v>0</v>
      </c>
      <c r="K107" s="411">
        <f>IFERROR(C109/C107,0)</f>
        <v>0</v>
      </c>
      <c r="L107" s="195"/>
    </row>
    <row r="108" spans="1:12" ht="4.5" customHeight="1" x14ac:dyDescent="0.25">
      <c r="A108" s="414" t="str">
        <f>Eelarve!A21</f>
        <v xml:space="preserve">1.10. </v>
      </c>
      <c r="B108" s="424"/>
      <c r="C108" s="424"/>
      <c r="D108" s="424"/>
      <c r="E108" s="428"/>
      <c r="F108" s="429"/>
      <c r="G108" s="429"/>
      <c r="H108" s="429"/>
      <c r="I108" s="430"/>
      <c r="J108" s="435"/>
      <c r="K108" s="412"/>
      <c r="L108" s="195"/>
    </row>
    <row r="109" spans="1:12" ht="15.75" customHeight="1" x14ac:dyDescent="0.25">
      <c r="A109" s="414"/>
      <c r="B109" s="418"/>
      <c r="C109" s="226">
        <f>SUM(C110:C117)</f>
        <v>0</v>
      </c>
      <c r="D109" s="226">
        <f>SUM(D110:D117)</f>
        <v>0</v>
      </c>
      <c r="E109" s="431"/>
      <c r="F109" s="432"/>
      <c r="G109" s="432"/>
      <c r="H109" s="432"/>
      <c r="I109" s="433"/>
      <c r="J109" s="436"/>
      <c r="K109" s="413"/>
      <c r="L109" s="195"/>
    </row>
    <row r="110" spans="1:12" x14ac:dyDescent="0.25">
      <c r="A110" s="414"/>
      <c r="B110" s="419"/>
      <c r="C110" s="79"/>
      <c r="D110" s="79"/>
      <c r="E110" s="80"/>
      <c r="F110" s="81"/>
      <c r="G110" s="95"/>
      <c r="H110" s="96"/>
      <c r="I110" s="84"/>
      <c r="J110" s="421"/>
      <c r="K110" s="421"/>
      <c r="L110" s="195"/>
    </row>
    <row r="111" spans="1:12" x14ac:dyDescent="0.25">
      <c r="A111" s="414"/>
      <c r="B111" s="419"/>
      <c r="C111" s="79"/>
      <c r="D111" s="79"/>
      <c r="E111" s="80"/>
      <c r="F111" s="81"/>
      <c r="G111" s="95"/>
      <c r="H111" s="96"/>
      <c r="I111" s="84"/>
      <c r="J111" s="422"/>
      <c r="K111" s="422"/>
      <c r="L111" s="195"/>
    </row>
    <row r="112" spans="1:12" x14ac:dyDescent="0.25">
      <c r="A112" s="414"/>
      <c r="B112" s="419"/>
      <c r="C112" s="79"/>
      <c r="D112" s="79"/>
      <c r="E112" s="80"/>
      <c r="F112" s="81"/>
      <c r="G112" s="95"/>
      <c r="H112" s="96"/>
      <c r="I112" s="84"/>
      <c r="J112" s="422"/>
      <c r="K112" s="422"/>
      <c r="L112" s="195"/>
    </row>
    <row r="113" spans="1:16" x14ac:dyDescent="0.25">
      <c r="A113" s="414"/>
      <c r="B113" s="419"/>
      <c r="C113" s="79"/>
      <c r="D113" s="79"/>
      <c r="E113" s="80"/>
      <c r="F113" s="80"/>
      <c r="G113" s="95"/>
      <c r="H113" s="96"/>
      <c r="I113" s="84"/>
      <c r="J113" s="422"/>
      <c r="K113" s="422"/>
      <c r="L113" s="195"/>
    </row>
    <row r="114" spans="1:16" x14ac:dyDescent="0.25">
      <c r="A114" s="414"/>
      <c r="B114" s="419"/>
      <c r="C114" s="79"/>
      <c r="D114" s="79"/>
      <c r="E114" s="80"/>
      <c r="F114" s="80"/>
      <c r="G114" s="95"/>
      <c r="H114" s="96"/>
      <c r="I114" s="84"/>
      <c r="J114" s="422"/>
      <c r="K114" s="422"/>
      <c r="L114" s="195"/>
    </row>
    <row r="115" spans="1:16" x14ac:dyDescent="0.25">
      <c r="A115" s="414"/>
      <c r="B115" s="419"/>
      <c r="C115" s="79"/>
      <c r="D115" s="79"/>
      <c r="E115" s="80"/>
      <c r="F115" s="80"/>
      <c r="G115" s="95"/>
      <c r="H115" s="96"/>
      <c r="I115" s="84"/>
      <c r="J115" s="422"/>
      <c r="K115" s="422"/>
      <c r="L115" s="195"/>
      <c r="P115" s="75" t="s">
        <v>30</v>
      </c>
    </row>
    <row r="116" spans="1:16" x14ac:dyDescent="0.25">
      <c r="A116" s="414"/>
      <c r="B116" s="419"/>
      <c r="C116" s="79"/>
      <c r="D116" s="79"/>
      <c r="E116" s="80"/>
      <c r="F116" s="80"/>
      <c r="G116" s="95"/>
      <c r="H116" s="96" t="s">
        <v>30</v>
      </c>
      <c r="I116" s="84"/>
      <c r="J116" s="422"/>
      <c r="K116" s="422"/>
      <c r="L116" s="195"/>
    </row>
    <row r="117" spans="1:16" x14ac:dyDescent="0.25">
      <c r="A117" s="437"/>
      <c r="B117" s="420"/>
      <c r="C117" s="90"/>
      <c r="D117" s="90"/>
      <c r="E117" s="91"/>
      <c r="F117" s="91"/>
      <c r="G117" s="97"/>
      <c r="H117" s="98"/>
      <c r="I117" s="94"/>
      <c r="J117" s="423"/>
      <c r="K117" s="423"/>
      <c r="L117" s="195"/>
    </row>
    <row r="118" spans="1:16" x14ac:dyDescent="0.25">
      <c r="A118" s="210"/>
      <c r="B118" s="438">
        <f>Eelarve!E22</f>
        <v>0</v>
      </c>
      <c r="C118" s="438">
        <f>Eelarve!F22</f>
        <v>0</v>
      </c>
      <c r="D118" s="438">
        <f>Eelarve!G22</f>
        <v>0</v>
      </c>
      <c r="E118" s="425"/>
      <c r="F118" s="426"/>
      <c r="G118" s="426"/>
      <c r="H118" s="426"/>
      <c r="I118" s="427"/>
      <c r="J118" s="434">
        <f>B118-C120-D120</f>
        <v>0</v>
      </c>
      <c r="K118" s="411">
        <f>IFERROR(C120/C118,0)</f>
        <v>0</v>
      </c>
      <c r="L118" s="195"/>
    </row>
    <row r="119" spans="1:16" ht="4.5" customHeight="1" x14ac:dyDescent="0.25">
      <c r="A119" s="414" t="str">
        <f>Eelarve!A22</f>
        <v>1.11.</v>
      </c>
      <c r="B119" s="424"/>
      <c r="C119" s="424"/>
      <c r="D119" s="424"/>
      <c r="E119" s="428"/>
      <c r="F119" s="429"/>
      <c r="G119" s="429"/>
      <c r="H119" s="429"/>
      <c r="I119" s="430"/>
      <c r="J119" s="435"/>
      <c r="K119" s="412"/>
      <c r="L119" s="195"/>
    </row>
    <row r="120" spans="1:16" ht="15.75" customHeight="1" x14ac:dyDescent="0.25">
      <c r="A120" s="414"/>
      <c r="B120" s="418"/>
      <c r="C120" s="226">
        <f>SUM(C121:C128)</f>
        <v>0</v>
      </c>
      <c r="D120" s="226">
        <f>SUM(D121:D128)</f>
        <v>0</v>
      </c>
      <c r="E120" s="431"/>
      <c r="F120" s="432"/>
      <c r="G120" s="432"/>
      <c r="H120" s="432"/>
      <c r="I120" s="433"/>
      <c r="J120" s="436"/>
      <c r="K120" s="413"/>
      <c r="L120" s="195"/>
    </row>
    <row r="121" spans="1:16" x14ac:dyDescent="0.25">
      <c r="A121" s="414"/>
      <c r="B121" s="419"/>
      <c r="C121" s="79"/>
      <c r="D121" s="79"/>
      <c r="E121" s="80"/>
      <c r="F121" s="81"/>
      <c r="G121" s="95"/>
      <c r="H121" s="96"/>
      <c r="I121" s="84"/>
      <c r="J121" s="421"/>
      <c r="K121" s="421"/>
      <c r="L121" s="195"/>
    </row>
    <row r="122" spans="1:16" x14ac:dyDescent="0.25">
      <c r="A122" s="414"/>
      <c r="B122" s="419"/>
      <c r="C122" s="79"/>
      <c r="D122" s="79"/>
      <c r="E122" s="80"/>
      <c r="F122" s="81"/>
      <c r="G122" s="95"/>
      <c r="H122" s="96"/>
      <c r="I122" s="84"/>
      <c r="J122" s="422"/>
      <c r="K122" s="422"/>
      <c r="L122" s="195"/>
    </row>
    <row r="123" spans="1:16" x14ac:dyDescent="0.25">
      <c r="A123" s="414"/>
      <c r="B123" s="419"/>
      <c r="C123" s="79"/>
      <c r="D123" s="79"/>
      <c r="E123" s="80"/>
      <c r="F123" s="81"/>
      <c r="G123" s="95"/>
      <c r="H123" s="96"/>
      <c r="I123" s="84"/>
      <c r="J123" s="422"/>
      <c r="K123" s="422"/>
      <c r="L123" s="195"/>
    </row>
    <row r="124" spans="1:16" x14ac:dyDescent="0.25">
      <c r="A124" s="414"/>
      <c r="B124" s="419"/>
      <c r="C124" s="79"/>
      <c r="D124" s="79"/>
      <c r="E124" s="80"/>
      <c r="F124" s="80"/>
      <c r="G124" s="95"/>
      <c r="H124" s="96"/>
      <c r="I124" s="84"/>
      <c r="J124" s="422"/>
      <c r="K124" s="422"/>
      <c r="L124" s="195"/>
    </row>
    <row r="125" spans="1:16" x14ac:dyDescent="0.25">
      <c r="A125" s="414"/>
      <c r="B125" s="419"/>
      <c r="C125" s="79"/>
      <c r="D125" s="79"/>
      <c r="E125" s="80"/>
      <c r="F125" s="80"/>
      <c r="G125" s="95"/>
      <c r="H125" s="96"/>
      <c r="I125" s="84"/>
      <c r="J125" s="422"/>
      <c r="K125" s="422"/>
      <c r="L125" s="195"/>
    </row>
    <row r="126" spans="1:16" x14ac:dyDescent="0.25">
      <c r="A126" s="414"/>
      <c r="B126" s="419"/>
      <c r="C126" s="79"/>
      <c r="D126" s="79"/>
      <c r="E126" s="80"/>
      <c r="F126" s="80"/>
      <c r="G126" s="95"/>
      <c r="H126" s="96"/>
      <c r="I126" s="84"/>
      <c r="J126" s="422"/>
      <c r="K126" s="422"/>
      <c r="L126" s="195"/>
      <c r="P126" s="75" t="s">
        <v>30</v>
      </c>
    </row>
    <row r="127" spans="1:16" x14ac:dyDescent="0.25">
      <c r="A127" s="414"/>
      <c r="B127" s="419"/>
      <c r="C127" s="79"/>
      <c r="D127" s="79"/>
      <c r="E127" s="80"/>
      <c r="F127" s="80"/>
      <c r="G127" s="95"/>
      <c r="H127" s="96" t="s">
        <v>30</v>
      </c>
      <c r="I127" s="84"/>
      <c r="J127" s="422"/>
      <c r="K127" s="422"/>
      <c r="L127" s="195"/>
    </row>
    <row r="128" spans="1:16" x14ac:dyDescent="0.25">
      <c r="A128" s="437"/>
      <c r="B128" s="420"/>
      <c r="C128" s="90"/>
      <c r="D128" s="90"/>
      <c r="E128" s="91"/>
      <c r="F128" s="91"/>
      <c r="G128" s="97"/>
      <c r="H128" s="98"/>
      <c r="I128" s="94"/>
      <c r="J128" s="423"/>
      <c r="K128" s="423"/>
      <c r="L128" s="195"/>
    </row>
    <row r="129" spans="1:16" ht="13.15" customHeight="1" x14ac:dyDescent="0.25">
      <c r="A129" s="459" t="str">
        <f>Eelarve!A23</f>
        <v>1.12. Töötuskindlustusmakse 0,8%</v>
      </c>
      <c r="B129" s="438">
        <f>Eelarve!E23</f>
        <v>0</v>
      </c>
      <c r="C129" s="438">
        <f>Eelarve!F23</f>
        <v>0</v>
      </c>
      <c r="D129" s="438">
        <f>Eelarve!G23</f>
        <v>0</v>
      </c>
      <c r="E129" s="460" t="s">
        <v>111</v>
      </c>
      <c r="F129" s="461"/>
      <c r="G129" s="461"/>
      <c r="H129" s="461"/>
      <c r="I129" s="462"/>
      <c r="J129" s="434">
        <f>B129-C131-D131</f>
        <v>0</v>
      </c>
      <c r="K129" s="411">
        <f>IFERROR(C131/C129,0)</f>
        <v>0</v>
      </c>
      <c r="L129" s="195"/>
    </row>
    <row r="130" spans="1:16" ht="4.1500000000000004" customHeight="1" x14ac:dyDescent="0.25">
      <c r="A130" s="414"/>
      <c r="B130" s="424"/>
      <c r="C130" s="424"/>
      <c r="D130" s="424"/>
      <c r="E130" s="463"/>
      <c r="F130" s="464"/>
      <c r="G130" s="464"/>
      <c r="H130" s="464"/>
      <c r="I130" s="465"/>
      <c r="J130" s="435"/>
      <c r="K130" s="412"/>
      <c r="L130" s="195"/>
    </row>
    <row r="131" spans="1:16" ht="27.75" customHeight="1" x14ac:dyDescent="0.25">
      <c r="A131" s="414"/>
      <c r="B131" s="418"/>
      <c r="C131" s="226">
        <f>((C10+C21+C32+C43+C54+C65+C76+C109+C120+C98+C87)*0.8%)+C134+C133+C132</f>
        <v>0</v>
      </c>
      <c r="D131" s="226">
        <f>((D10+D21+D32+D43+D54+D65+D76+D109+D120+D98+D87)*0.8%)+D134+D133+D132</f>
        <v>0</v>
      </c>
      <c r="E131" s="466"/>
      <c r="F131" s="467"/>
      <c r="G131" s="467"/>
      <c r="H131" s="467"/>
      <c r="I131" s="468"/>
      <c r="J131" s="436"/>
      <c r="K131" s="413"/>
      <c r="L131" s="195"/>
    </row>
    <row r="132" spans="1:16" x14ac:dyDescent="0.25">
      <c r="A132" s="414"/>
      <c r="B132" s="419"/>
      <c r="C132" s="99"/>
      <c r="D132" s="99"/>
      <c r="E132" s="100"/>
      <c r="F132" s="100"/>
      <c r="G132" s="100"/>
      <c r="H132" s="100"/>
      <c r="I132" s="84"/>
      <c r="J132" s="421"/>
      <c r="K132" s="421"/>
      <c r="L132" s="195"/>
      <c r="P132" s="75" t="s">
        <v>30</v>
      </c>
    </row>
    <row r="133" spans="1:16" x14ac:dyDescent="0.25">
      <c r="A133" s="414"/>
      <c r="B133" s="419"/>
      <c r="C133" s="101"/>
      <c r="D133" s="101"/>
      <c r="E133" s="100"/>
      <c r="F133" s="100"/>
      <c r="G133" s="100"/>
      <c r="H133" s="100"/>
      <c r="I133" s="84"/>
      <c r="J133" s="422"/>
      <c r="K133" s="422"/>
      <c r="L133" s="195"/>
      <c r="P133" s="75" t="s">
        <v>30</v>
      </c>
    </row>
    <row r="134" spans="1:16" x14ac:dyDescent="0.25">
      <c r="A134" s="437"/>
      <c r="B134" s="420"/>
      <c r="C134" s="90"/>
      <c r="D134" s="90"/>
      <c r="E134" s="91"/>
      <c r="F134" s="102"/>
      <c r="G134" s="97"/>
      <c r="H134" s="98"/>
      <c r="I134" s="94"/>
      <c r="J134" s="423"/>
      <c r="K134" s="423"/>
      <c r="L134" s="195"/>
    </row>
    <row r="135" spans="1:16" ht="12.75" customHeight="1" x14ac:dyDescent="0.25">
      <c r="A135" s="459" t="str">
        <f>Eelarve!A24</f>
        <v>1.13. Sotsiaalmaks 33%</v>
      </c>
      <c r="B135" s="438">
        <f>Eelarve!E24</f>
        <v>0</v>
      </c>
      <c r="C135" s="438">
        <f>Eelarve!F24</f>
        <v>0</v>
      </c>
      <c r="D135" s="438">
        <f>Eelarve!G24</f>
        <v>0</v>
      </c>
      <c r="E135" s="460" t="s">
        <v>112</v>
      </c>
      <c r="F135" s="461"/>
      <c r="G135" s="461"/>
      <c r="H135" s="461"/>
      <c r="I135" s="462"/>
      <c r="J135" s="434">
        <f>B135-C137-D137</f>
        <v>0</v>
      </c>
      <c r="K135" s="411">
        <f>IFERROR(C137/C135,0)</f>
        <v>0</v>
      </c>
      <c r="L135" s="195"/>
    </row>
    <row r="136" spans="1:16" ht="4.5" customHeight="1" x14ac:dyDescent="0.25">
      <c r="A136" s="414"/>
      <c r="B136" s="424"/>
      <c r="C136" s="424"/>
      <c r="D136" s="424"/>
      <c r="E136" s="463"/>
      <c r="F136" s="464"/>
      <c r="G136" s="464"/>
      <c r="H136" s="464"/>
      <c r="I136" s="465"/>
      <c r="J136" s="435"/>
      <c r="K136" s="412"/>
      <c r="L136" s="195"/>
    </row>
    <row r="137" spans="1:16" ht="30.6" customHeight="1" x14ac:dyDescent="0.25">
      <c r="A137" s="414"/>
      <c r="B137" s="418"/>
      <c r="C137" s="226">
        <f>((C10+C21+C32+C43+C54+C65+C76+C109+C120+C98+C87)*33%)+C140+C139+C138</f>
        <v>0</v>
      </c>
      <c r="D137" s="226">
        <f>((D10+D21+D32+D43+D54+D65+D76+D109+D120+D98+D87)*33%)+D140+D139+D138</f>
        <v>0</v>
      </c>
      <c r="E137" s="466"/>
      <c r="F137" s="467"/>
      <c r="G137" s="467"/>
      <c r="H137" s="467"/>
      <c r="I137" s="468"/>
      <c r="J137" s="436"/>
      <c r="K137" s="413"/>
      <c r="L137" s="195"/>
    </row>
    <row r="138" spans="1:16" x14ac:dyDescent="0.25">
      <c r="A138" s="414"/>
      <c r="B138" s="419"/>
      <c r="C138" s="79"/>
      <c r="D138" s="79"/>
      <c r="E138" s="80"/>
      <c r="F138" s="81"/>
      <c r="G138" s="95"/>
      <c r="H138" s="96"/>
      <c r="I138" s="84"/>
      <c r="J138" s="421"/>
      <c r="K138" s="421"/>
      <c r="L138" s="195"/>
    </row>
    <row r="139" spans="1:16" x14ac:dyDescent="0.25">
      <c r="A139" s="414"/>
      <c r="B139" s="419"/>
      <c r="C139" s="79"/>
      <c r="D139" s="79"/>
      <c r="E139" s="80"/>
      <c r="F139" s="81"/>
      <c r="G139" s="95"/>
      <c r="H139" s="96"/>
      <c r="I139" s="84"/>
      <c r="J139" s="422"/>
      <c r="K139" s="422"/>
      <c r="L139" s="195"/>
    </row>
    <row r="140" spans="1:16" x14ac:dyDescent="0.25">
      <c r="A140" s="437"/>
      <c r="B140" s="420"/>
      <c r="C140" s="90"/>
      <c r="D140" s="90"/>
      <c r="E140" s="91"/>
      <c r="F140" s="102"/>
      <c r="G140" s="97"/>
      <c r="H140" s="98"/>
      <c r="I140" s="94"/>
      <c r="J140" s="423"/>
      <c r="K140" s="423"/>
      <c r="L140" s="195"/>
    </row>
    <row r="144" spans="1:16" x14ac:dyDescent="0.25">
      <c r="P144" s="75" t="s">
        <v>30</v>
      </c>
    </row>
  </sheetData>
  <sheetProtection algorithmName="SHA-512" hashValue="pPKstnd/LDJoRpwyDCDgZyTicmRP2+Sta2XM45whaT0MtAWyOfDr/OF3khwWjy9yzMzGVdEHm6+M/6PJ5LzRvA==" saltValue="l81bJGOQSSFecHxmKWU2CQ==" spinCount="100000" sheet="1" insertRows="0"/>
  <protectedRanges>
    <protectedRange sqref="C11:I18 C22:I29 C33:I40 C44:I51 C55:I62 C66:I73 C77:I84 C110:I117 C121:I128 C132:I134 C138:I140 C88:I95 C99:I106" name="Range1"/>
  </protectedRanges>
  <mergeCells count="139">
    <mergeCell ref="K135:K137"/>
    <mergeCell ref="J132:J134"/>
    <mergeCell ref="K132:K134"/>
    <mergeCell ref="J138:J140"/>
    <mergeCell ref="K138:K140"/>
    <mergeCell ref="K107:K109"/>
    <mergeCell ref="K110:K117"/>
    <mergeCell ref="K118:K120"/>
    <mergeCell ref="K121:K128"/>
    <mergeCell ref="K129:K131"/>
    <mergeCell ref="K55:K62"/>
    <mergeCell ref="K63:K65"/>
    <mergeCell ref="K66:K73"/>
    <mergeCell ref="K74:K76"/>
    <mergeCell ref="K77:K84"/>
    <mergeCell ref="K30:K32"/>
    <mergeCell ref="K33:K40"/>
    <mergeCell ref="K41:K43"/>
    <mergeCell ref="K44:K51"/>
    <mergeCell ref="K52:K54"/>
    <mergeCell ref="K5:K7"/>
    <mergeCell ref="K8:K10"/>
    <mergeCell ref="K11:K18"/>
    <mergeCell ref="K19:K21"/>
    <mergeCell ref="K22:K29"/>
    <mergeCell ref="A129:A134"/>
    <mergeCell ref="A135:A140"/>
    <mergeCell ref="E135:I137"/>
    <mergeCell ref="J135:J137"/>
    <mergeCell ref="B137:B140"/>
    <mergeCell ref="B135:B136"/>
    <mergeCell ref="C135:C136"/>
    <mergeCell ref="D135:D136"/>
    <mergeCell ref="J129:J131"/>
    <mergeCell ref="B131:B134"/>
    <mergeCell ref="B129:B130"/>
    <mergeCell ref="C129:C130"/>
    <mergeCell ref="D129:D130"/>
    <mergeCell ref="E129:I131"/>
    <mergeCell ref="B52:B53"/>
    <mergeCell ref="C52:C53"/>
    <mergeCell ref="D52:D53"/>
    <mergeCell ref="J63:J65"/>
    <mergeCell ref="A64:A73"/>
    <mergeCell ref="J41:J43"/>
    <mergeCell ref="J33:J40"/>
    <mergeCell ref="J11:J18"/>
    <mergeCell ref="J19:J21"/>
    <mergeCell ref="J22:J29"/>
    <mergeCell ref="B65:B73"/>
    <mergeCell ref="J66:J73"/>
    <mergeCell ref="B63:B64"/>
    <mergeCell ref="C63:C64"/>
    <mergeCell ref="D63:D64"/>
    <mergeCell ref="E63:I65"/>
    <mergeCell ref="J52:J54"/>
    <mergeCell ref="B54:B62"/>
    <mergeCell ref="J55:J62"/>
    <mergeCell ref="E52:I54"/>
    <mergeCell ref="J5:J7"/>
    <mergeCell ref="A9:A18"/>
    <mergeCell ref="B8:B9"/>
    <mergeCell ref="C8:C9"/>
    <mergeCell ref="D8:D9"/>
    <mergeCell ref="G6:G7"/>
    <mergeCell ref="A5:A7"/>
    <mergeCell ref="C41:C42"/>
    <mergeCell ref="D41:D42"/>
    <mergeCell ref="A31:A40"/>
    <mergeCell ref="B32:B40"/>
    <mergeCell ref="A42:A51"/>
    <mergeCell ref="B43:B51"/>
    <mergeCell ref="B41:B42"/>
    <mergeCell ref="A20:A29"/>
    <mergeCell ref="B21:B29"/>
    <mergeCell ref="B30:B31"/>
    <mergeCell ref="C30:C31"/>
    <mergeCell ref="D30:D31"/>
    <mergeCell ref="J44:J51"/>
    <mergeCell ref="E8:I10"/>
    <mergeCell ref="J8:J10"/>
    <mergeCell ref="E30:I32"/>
    <mergeCell ref="J30:J32"/>
    <mergeCell ref="B1:G1"/>
    <mergeCell ref="H6:H7"/>
    <mergeCell ref="I6:I7"/>
    <mergeCell ref="B5:B7"/>
    <mergeCell ref="C6:D6"/>
    <mergeCell ref="E6:E7"/>
    <mergeCell ref="F6:F7"/>
    <mergeCell ref="H2:H3"/>
    <mergeCell ref="A75:A84"/>
    <mergeCell ref="B76:B84"/>
    <mergeCell ref="B10:B18"/>
    <mergeCell ref="C5:I5"/>
    <mergeCell ref="E41:I43"/>
    <mergeCell ref="A53:A62"/>
    <mergeCell ref="J77:J84"/>
    <mergeCell ref="B74:B75"/>
    <mergeCell ref="C74:C75"/>
    <mergeCell ref="D74:D75"/>
    <mergeCell ref="E74:I76"/>
    <mergeCell ref="J74:J76"/>
    <mergeCell ref="A108:A117"/>
    <mergeCell ref="B109:B117"/>
    <mergeCell ref="J110:J117"/>
    <mergeCell ref="B85:B86"/>
    <mergeCell ref="C85:C86"/>
    <mergeCell ref="D85:D86"/>
    <mergeCell ref="E85:I87"/>
    <mergeCell ref="J85:J87"/>
    <mergeCell ref="B118:B119"/>
    <mergeCell ref="C118:C119"/>
    <mergeCell ref="D118:D119"/>
    <mergeCell ref="E118:I120"/>
    <mergeCell ref="J118:J120"/>
    <mergeCell ref="A119:A128"/>
    <mergeCell ref="B120:B128"/>
    <mergeCell ref="J121:J128"/>
    <mergeCell ref="B107:B108"/>
    <mergeCell ref="C107:C108"/>
    <mergeCell ref="D107:D108"/>
    <mergeCell ref="E107:I109"/>
    <mergeCell ref="J107:J109"/>
    <mergeCell ref="K85:K87"/>
    <mergeCell ref="A86:A95"/>
    <mergeCell ref="B87:B95"/>
    <mergeCell ref="J88:J95"/>
    <mergeCell ref="K88:K95"/>
    <mergeCell ref="B96:B97"/>
    <mergeCell ref="C96:C97"/>
    <mergeCell ref="D96:D97"/>
    <mergeCell ref="E96:I98"/>
    <mergeCell ref="J96:J98"/>
    <mergeCell ref="K96:K98"/>
    <mergeCell ref="A97:A106"/>
    <mergeCell ref="B98:B106"/>
    <mergeCell ref="J99:J106"/>
    <mergeCell ref="K99:K106"/>
  </mergeCells>
  <conditionalFormatting sqref="K8:K10">
    <cfRule type="cellIs" dxfId="60" priority="14" operator="greaterThan">
      <formula>1.1</formula>
    </cfRule>
  </conditionalFormatting>
  <conditionalFormatting sqref="K135:K137">
    <cfRule type="cellIs" dxfId="59" priority="3" operator="greaterThan">
      <formula>1.1</formula>
    </cfRule>
  </conditionalFormatting>
  <conditionalFormatting sqref="K19:K21">
    <cfRule type="cellIs" dxfId="58" priority="12" operator="greaterThan">
      <formula>1.1</formula>
    </cfRule>
  </conditionalFormatting>
  <conditionalFormatting sqref="K30:K32">
    <cfRule type="cellIs" dxfId="57" priority="11" operator="greaterThan">
      <formula>1.1</formula>
    </cfRule>
  </conditionalFormatting>
  <conditionalFormatting sqref="K41:K43">
    <cfRule type="cellIs" dxfId="56" priority="10" operator="greaterThan">
      <formula>1.1</formula>
    </cfRule>
  </conditionalFormatting>
  <conditionalFormatting sqref="K52:K54">
    <cfRule type="cellIs" dxfId="55" priority="9" operator="greaterThan">
      <formula>1.1</formula>
    </cfRule>
  </conditionalFormatting>
  <conditionalFormatting sqref="K63:K65">
    <cfRule type="cellIs" dxfId="54" priority="8" operator="greaterThan">
      <formula>1.1</formula>
    </cfRule>
  </conditionalFormatting>
  <conditionalFormatting sqref="K74:K76">
    <cfRule type="cellIs" dxfId="53" priority="7" operator="greaterThan">
      <formula>1.1</formula>
    </cfRule>
  </conditionalFormatting>
  <conditionalFormatting sqref="K107:K109">
    <cfRule type="cellIs" dxfId="52" priority="6" operator="greaterThan">
      <formula>1.1</formula>
    </cfRule>
  </conditionalFormatting>
  <conditionalFormatting sqref="K118:K120">
    <cfRule type="cellIs" dxfId="51" priority="5" operator="greaterThan">
      <formula>1.1</formula>
    </cfRule>
  </conditionalFormatting>
  <conditionalFormatting sqref="K129:K131">
    <cfRule type="cellIs" dxfId="50" priority="4" operator="greaterThan">
      <formula>1.1</formula>
    </cfRule>
  </conditionalFormatting>
  <conditionalFormatting sqref="K85:K87">
    <cfRule type="cellIs" dxfId="49" priority="2" operator="greaterThan">
      <formula>1.1</formula>
    </cfRule>
  </conditionalFormatting>
  <conditionalFormatting sqref="K96:K98">
    <cfRule type="cellIs" dxfId="48" priority="1" operator="greaterThan">
      <formula>1.1</formula>
    </cfRule>
  </conditionalFormatting>
  <pageMargins left="0.31496062992125984" right="0.31496062992125984" top="0.55118110236220474" bottom="0.15748031496062992" header="0.31496062992125984" footer="0.31496062992125984"/>
  <pageSetup paperSize="9" scale="83" fitToHeight="0" orientation="landscape" blackAndWhite="1" verticalDpi="300" r:id="rId1"/>
  <headerFooter>
    <oddHeader>&amp;L&amp;"Arial,Italic"&amp;9&amp;F&amp;R&amp;"Arial,Italic"&amp;9&amp;A, lk &amp;P (&amp;N)</oddHeader>
  </headerFooter>
  <rowBreaks count="2" manualBreakCount="2">
    <brk id="40" max="11" man="1"/>
    <brk id="10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</sheetPr>
  <dimension ref="A1:M162"/>
  <sheetViews>
    <sheetView showGridLines="0" zoomScale="85" zoomScaleNormal="85" workbookViewId="0">
      <pane ySplit="7" topLeftCell="A125" activePane="bottomLeft" state="frozen"/>
      <selection pane="bottomLeft" activeCell="C76" sqref="C76:C77"/>
    </sheetView>
  </sheetViews>
  <sheetFormatPr defaultColWidth="9.140625" defaultRowHeight="12.75" x14ac:dyDescent="0.2"/>
  <cols>
    <col min="1" max="1" width="17.5703125" style="17" customWidth="1"/>
    <col min="2" max="2" width="9.140625" style="21"/>
    <col min="3" max="5" width="10.42578125" style="21" customWidth="1"/>
    <col min="6" max="6" width="13.85546875" style="21" customWidth="1"/>
    <col min="7" max="7" width="12.140625" style="21" customWidth="1"/>
    <col min="8" max="8" width="17.5703125" style="21" customWidth="1"/>
    <col min="9" max="9" width="53.42578125" style="22" customWidth="1"/>
    <col min="10" max="10" width="12.28515625" style="21" customWidth="1"/>
    <col min="11" max="11" width="11.5703125" style="21" customWidth="1"/>
    <col min="12" max="12" width="7.7109375" style="21" customWidth="1"/>
    <col min="13" max="13" width="6.140625" style="17" customWidth="1"/>
    <col min="14" max="16384" width="9.140625" style="17"/>
  </cols>
  <sheetData>
    <row r="1" spans="1:13" ht="15" customHeight="1" x14ac:dyDescent="0.2">
      <c r="A1" s="227"/>
      <c r="B1" s="188"/>
      <c r="C1" s="188"/>
      <c r="D1" s="188">
        <f>Eelarve!B2</f>
        <v>0</v>
      </c>
      <c r="E1" s="188"/>
      <c r="F1" s="188"/>
      <c r="G1" s="188"/>
      <c r="H1" s="228"/>
      <c r="I1" s="189"/>
      <c r="J1" s="229"/>
      <c r="K1" s="188"/>
      <c r="L1" s="188"/>
      <c r="M1" s="230"/>
    </row>
    <row r="2" spans="1:13" ht="15" x14ac:dyDescent="0.2">
      <c r="A2" s="227" t="str">
        <f>Eelarve!A25</f>
        <v>2. Muud tööjõukulud (sh vabatahtlik töö)</v>
      </c>
      <c r="B2" s="188"/>
      <c r="C2" s="188"/>
      <c r="D2" s="188"/>
      <c r="E2" s="188"/>
      <c r="F2" s="188"/>
      <c r="G2" s="188"/>
      <c r="H2" s="228"/>
      <c r="I2" s="510"/>
      <c r="J2" s="231"/>
      <c r="K2" s="232"/>
      <c r="L2" s="232"/>
      <c r="M2" s="230"/>
    </row>
    <row r="3" spans="1:13" ht="15" customHeight="1" x14ac:dyDescent="0.25">
      <c r="A3" s="233" t="s">
        <v>11</v>
      </c>
      <c r="B3" s="234">
        <f>Eelarve!E25</f>
        <v>0</v>
      </c>
      <c r="C3" s="234">
        <f>Eelarve!F25</f>
        <v>0</v>
      </c>
      <c r="D3" s="234">
        <f>Eelarve!G25</f>
        <v>0</v>
      </c>
      <c r="E3" s="234">
        <f>Eelarve!H25</f>
        <v>0</v>
      </c>
      <c r="F3" s="235"/>
      <c r="G3" s="188"/>
      <c r="H3" s="236"/>
      <c r="I3" s="510"/>
      <c r="J3" s="229"/>
      <c r="K3" s="237" t="s">
        <v>14</v>
      </c>
      <c r="L3" s="237"/>
      <c r="M3" s="230"/>
    </row>
    <row r="4" spans="1:13" s="18" customFormat="1" ht="17.25" customHeight="1" x14ac:dyDescent="0.2">
      <c r="A4" s="254" t="s">
        <v>12</v>
      </c>
      <c r="B4" s="253"/>
      <c r="C4" s="253">
        <f>C10+C23+C35+C47+C88+C98+C109+C115+C78+C68+C58</f>
        <v>0</v>
      </c>
      <c r="D4" s="253">
        <f>D10+D23+D35+D47+D88+D98+D109+D115+D58+D68+D78</f>
        <v>0</v>
      </c>
      <c r="E4" s="253">
        <f>E121+E132+E143+E154</f>
        <v>0</v>
      </c>
      <c r="F4" s="239"/>
      <c r="G4" s="239"/>
      <c r="H4" s="240"/>
      <c r="I4" s="241"/>
      <c r="J4" s="242"/>
      <c r="K4" s="253">
        <f>B3-C4-D4-E4</f>
        <v>0</v>
      </c>
      <c r="L4" s="238"/>
      <c r="M4" s="243"/>
    </row>
    <row r="5" spans="1:13" s="19" customFormat="1" ht="18" customHeight="1" x14ac:dyDescent="0.2">
      <c r="A5" s="493" t="s">
        <v>35</v>
      </c>
      <c r="B5" s="496" t="s">
        <v>5</v>
      </c>
      <c r="C5" s="499" t="s">
        <v>6</v>
      </c>
      <c r="D5" s="499"/>
      <c r="E5" s="499"/>
      <c r="F5" s="499"/>
      <c r="G5" s="499"/>
      <c r="H5" s="499"/>
      <c r="I5" s="499"/>
      <c r="J5" s="500"/>
      <c r="K5" s="501" t="s">
        <v>10</v>
      </c>
      <c r="L5" s="453" t="s">
        <v>97</v>
      </c>
      <c r="M5" s="244"/>
    </row>
    <row r="6" spans="1:13" s="19" customFormat="1" ht="18" customHeight="1" x14ac:dyDescent="0.2">
      <c r="A6" s="494"/>
      <c r="B6" s="497"/>
      <c r="C6" s="507" t="s">
        <v>7</v>
      </c>
      <c r="D6" s="508"/>
      <c r="E6" s="509"/>
      <c r="F6" s="504" t="s">
        <v>13</v>
      </c>
      <c r="G6" s="506" t="s">
        <v>8</v>
      </c>
      <c r="H6" s="504" t="s">
        <v>9</v>
      </c>
      <c r="I6" s="440" t="s">
        <v>58</v>
      </c>
      <c r="J6" s="442" t="s">
        <v>32</v>
      </c>
      <c r="K6" s="502"/>
      <c r="L6" s="454"/>
      <c r="M6" s="244"/>
    </row>
    <row r="7" spans="1:13" ht="54" customHeight="1" x14ac:dyDescent="0.2">
      <c r="A7" s="495"/>
      <c r="B7" s="498"/>
      <c r="C7" s="245" t="s">
        <v>53</v>
      </c>
      <c r="D7" s="245" t="s">
        <v>29</v>
      </c>
      <c r="E7" s="245" t="s">
        <v>41</v>
      </c>
      <c r="F7" s="505"/>
      <c r="G7" s="498"/>
      <c r="H7" s="505"/>
      <c r="I7" s="441"/>
      <c r="J7" s="443"/>
      <c r="K7" s="503"/>
      <c r="L7" s="455"/>
      <c r="M7" s="230"/>
    </row>
    <row r="8" spans="1:13" ht="15" x14ac:dyDescent="0.25">
      <c r="A8" s="250"/>
      <c r="B8" s="477">
        <f>Eelarve!E26</f>
        <v>0</v>
      </c>
      <c r="C8" s="477">
        <f>Eelarve!F26</f>
        <v>0</v>
      </c>
      <c r="D8" s="477">
        <f>Eelarve!G26</f>
        <v>0</v>
      </c>
      <c r="E8" s="477" t="str">
        <f>Eelarve!H26</f>
        <v>x</v>
      </c>
      <c r="F8" s="484"/>
      <c r="G8" s="485"/>
      <c r="H8" s="485"/>
      <c r="I8" s="485"/>
      <c r="J8" s="486"/>
      <c r="K8" s="469">
        <f>B8-C10-D10</f>
        <v>0</v>
      </c>
      <c r="L8" s="511">
        <f>IFERROR(C10/C8,0)</f>
        <v>0</v>
      </c>
      <c r="M8" s="230"/>
    </row>
    <row r="9" spans="1:13" s="20" customFormat="1" ht="3.75" customHeight="1" x14ac:dyDescent="0.2">
      <c r="A9" s="472" t="str">
        <f>Eelarve!A26</f>
        <v xml:space="preserve">2.1. </v>
      </c>
      <c r="B9" s="482"/>
      <c r="C9" s="482"/>
      <c r="D9" s="482"/>
      <c r="E9" s="482"/>
      <c r="F9" s="487"/>
      <c r="G9" s="488"/>
      <c r="H9" s="488"/>
      <c r="I9" s="488"/>
      <c r="J9" s="489"/>
      <c r="K9" s="470"/>
      <c r="L9" s="512"/>
      <c r="M9" s="246"/>
    </row>
    <row r="10" spans="1:13" s="20" customFormat="1" ht="15.75" customHeight="1" x14ac:dyDescent="0.2">
      <c r="A10" s="472"/>
      <c r="B10" s="476"/>
      <c r="C10" s="252">
        <f>SUM(C11:C20)</f>
        <v>0</v>
      </c>
      <c r="D10" s="252">
        <f>SUM(D11:D20)</f>
        <v>0</v>
      </c>
      <c r="E10" s="252" t="s">
        <v>4</v>
      </c>
      <c r="F10" s="490"/>
      <c r="G10" s="491"/>
      <c r="H10" s="491"/>
      <c r="I10" s="491"/>
      <c r="J10" s="492"/>
      <c r="K10" s="471"/>
      <c r="L10" s="513"/>
      <c r="M10" s="246"/>
    </row>
    <row r="11" spans="1:13" ht="15" x14ac:dyDescent="0.25">
      <c r="A11" s="473"/>
      <c r="B11" s="477"/>
      <c r="C11" s="23"/>
      <c r="D11" s="23"/>
      <c r="E11" s="248" t="s">
        <v>4</v>
      </c>
      <c r="F11" s="24"/>
      <c r="G11" s="25"/>
      <c r="H11" s="26"/>
      <c r="I11" s="27"/>
      <c r="J11" s="28"/>
      <c r="K11" s="479"/>
      <c r="L11" s="479"/>
      <c r="M11" s="230"/>
    </row>
    <row r="12" spans="1:13" ht="15" x14ac:dyDescent="0.25">
      <c r="A12" s="473"/>
      <c r="B12" s="477"/>
      <c r="C12" s="23"/>
      <c r="D12" s="23"/>
      <c r="E12" s="248" t="s">
        <v>4</v>
      </c>
      <c r="F12" s="24"/>
      <c r="G12" s="25"/>
      <c r="H12" s="26"/>
      <c r="I12" s="27"/>
      <c r="J12" s="28"/>
      <c r="K12" s="480"/>
      <c r="L12" s="480"/>
      <c r="M12" s="230"/>
    </row>
    <row r="13" spans="1:13" ht="15" x14ac:dyDescent="0.25">
      <c r="A13" s="473"/>
      <c r="B13" s="477"/>
      <c r="C13" s="23"/>
      <c r="D13" s="23"/>
      <c r="E13" s="248" t="s">
        <v>4</v>
      </c>
      <c r="F13" s="24"/>
      <c r="G13" s="24"/>
      <c r="H13" s="26"/>
      <c r="I13" s="27"/>
      <c r="J13" s="28"/>
      <c r="K13" s="480"/>
      <c r="L13" s="480"/>
      <c r="M13" s="230"/>
    </row>
    <row r="14" spans="1:13" ht="15" x14ac:dyDescent="0.25">
      <c r="A14" s="473"/>
      <c r="B14" s="477"/>
      <c r="C14" s="23"/>
      <c r="D14" s="23"/>
      <c r="E14" s="248" t="s">
        <v>4</v>
      </c>
      <c r="F14" s="24"/>
      <c r="G14" s="24"/>
      <c r="H14" s="26"/>
      <c r="I14" s="27"/>
      <c r="J14" s="28"/>
      <c r="K14" s="480"/>
      <c r="L14" s="480"/>
      <c r="M14" s="230"/>
    </row>
    <row r="15" spans="1:13" ht="15" x14ac:dyDescent="0.25">
      <c r="A15" s="474"/>
      <c r="B15" s="477"/>
      <c r="C15" s="23"/>
      <c r="D15" s="23"/>
      <c r="E15" s="248" t="s">
        <v>4</v>
      </c>
      <c r="F15" s="24"/>
      <c r="G15" s="24"/>
      <c r="H15" s="26"/>
      <c r="I15" s="27"/>
      <c r="J15" s="28"/>
      <c r="K15" s="480"/>
      <c r="L15" s="480"/>
      <c r="M15" s="230"/>
    </row>
    <row r="16" spans="1:13" ht="15" x14ac:dyDescent="0.25">
      <c r="A16" s="474"/>
      <c r="B16" s="477"/>
      <c r="C16" s="23"/>
      <c r="D16" s="23"/>
      <c r="E16" s="248" t="s">
        <v>4</v>
      </c>
      <c r="F16" s="24"/>
      <c r="G16" s="24"/>
      <c r="H16" s="26"/>
      <c r="I16" s="27"/>
      <c r="J16" s="28"/>
      <c r="K16" s="480"/>
      <c r="L16" s="480"/>
      <c r="M16" s="230"/>
    </row>
    <row r="17" spans="1:13" ht="15" x14ac:dyDescent="0.25">
      <c r="A17" s="474"/>
      <c r="B17" s="477"/>
      <c r="C17" s="23"/>
      <c r="D17" s="23"/>
      <c r="E17" s="248" t="s">
        <v>4</v>
      </c>
      <c r="F17" s="24"/>
      <c r="G17" s="24"/>
      <c r="H17" s="26"/>
      <c r="I17" s="27"/>
      <c r="J17" s="28"/>
      <c r="K17" s="480"/>
      <c r="L17" s="480"/>
      <c r="M17" s="230"/>
    </row>
    <row r="18" spans="1:13" ht="15" x14ac:dyDescent="0.25">
      <c r="A18" s="474"/>
      <c r="B18" s="477"/>
      <c r="C18" s="23"/>
      <c r="D18" s="23"/>
      <c r="E18" s="248" t="s">
        <v>4</v>
      </c>
      <c r="F18" s="24"/>
      <c r="G18" s="24"/>
      <c r="H18" s="26"/>
      <c r="I18" s="27"/>
      <c r="J18" s="28"/>
      <c r="K18" s="480"/>
      <c r="L18" s="480"/>
      <c r="M18" s="230"/>
    </row>
    <row r="19" spans="1:13" ht="15" x14ac:dyDescent="0.25">
      <c r="A19" s="474"/>
      <c r="B19" s="477"/>
      <c r="C19" s="23"/>
      <c r="D19" s="23"/>
      <c r="E19" s="248" t="s">
        <v>4</v>
      </c>
      <c r="F19" s="24"/>
      <c r="G19" s="24"/>
      <c r="H19" s="26"/>
      <c r="I19" s="27"/>
      <c r="J19" s="28"/>
      <c r="K19" s="480"/>
      <c r="L19" s="480"/>
      <c r="M19" s="230"/>
    </row>
    <row r="20" spans="1:13" ht="15" x14ac:dyDescent="0.25">
      <c r="A20" s="475"/>
      <c r="B20" s="478"/>
      <c r="C20" s="29"/>
      <c r="D20" s="29"/>
      <c r="E20" s="251" t="s">
        <v>4</v>
      </c>
      <c r="F20" s="30"/>
      <c r="G20" s="30"/>
      <c r="H20" s="31"/>
      <c r="I20" s="32"/>
      <c r="J20" s="33"/>
      <c r="K20" s="481"/>
      <c r="L20" s="481"/>
      <c r="M20" s="230"/>
    </row>
    <row r="21" spans="1:13" ht="15" x14ac:dyDescent="0.25">
      <c r="A21" s="250"/>
      <c r="B21" s="477">
        <f>Eelarve!E27</f>
        <v>0</v>
      </c>
      <c r="C21" s="477">
        <f>Eelarve!F27</f>
        <v>0</v>
      </c>
      <c r="D21" s="477">
        <f>Eelarve!G27</f>
        <v>0</v>
      </c>
      <c r="E21" s="483" t="str">
        <f>Eelarve!H27</f>
        <v>x</v>
      </c>
      <c r="F21" s="484"/>
      <c r="G21" s="485"/>
      <c r="H21" s="485"/>
      <c r="I21" s="485"/>
      <c r="J21" s="486"/>
      <c r="K21" s="469">
        <f>B21-C23-D23</f>
        <v>0</v>
      </c>
      <c r="L21" s="511">
        <f>IFERROR(C23/C21,0)</f>
        <v>0</v>
      </c>
      <c r="M21" s="230"/>
    </row>
    <row r="22" spans="1:13" ht="6.75" customHeight="1" x14ac:dyDescent="0.2">
      <c r="A22" s="472" t="str">
        <f>Eelarve!A27</f>
        <v xml:space="preserve">2.2. </v>
      </c>
      <c r="B22" s="482"/>
      <c r="C22" s="482"/>
      <c r="D22" s="482"/>
      <c r="E22" s="482"/>
      <c r="F22" s="487"/>
      <c r="G22" s="488"/>
      <c r="H22" s="488"/>
      <c r="I22" s="488"/>
      <c r="J22" s="489"/>
      <c r="K22" s="470"/>
      <c r="L22" s="512"/>
      <c r="M22" s="230"/>
    </row>
    <row r="23" spans="1:13" ht="16.5" customHeight="1" x14ac:dyDescent="0.2">
      <c r="A23" s="472"/>
      <c r="B23" s="476"/>
      <c r="C23" s="252">
        <f>SUM(C24:C32)</f>
        <v>0</v>
      </c>
      <c r="D23" s="252">
        <f>SUM(D24:D32)</f>
        <v>0</v>
      </c>
      <c r="E23" s="252" t="s">
        <v>4</v>
      </c>
      <c r="F23" s="490"/>
      <c r="G23" s="491"/>
      <c r="H23" s="491"/>
      <c r="I23" s="491"/>
      <c r="J23" s="492"/>
      <c r="K23" s="471"/>
      <c r="L23" s="513"/>
      <c r="M23" s="230"/>
    </row>
    <row r="24" spans="1:13" ht="15" x14ac:dyDescent="0.25">
      <c r="A24" s="473"/>
      <c r="B24" s="477"/>
      <c r="C24" s="23"/>
      <c r="D24" s="23"/>
      <c r="E24" s="248" t="s">
        <v>4</v>
      </c>
      <c r="F24" s="24"/>
      <c r="G24" s="25"/>
      <c r="H24" s="26"/>
      <c r="I24" s="27"/>
      <c r="J24" s="28"/>
      <c r="K24" s="479"/>
      <c r="L24" s="479"/>
      <c r="M24" s="230"/>
    </row>
    <row r="25" spans="1:13" ht="15" x14ac:dyDescent="0.25">
      <c r="A25" s="473"/>
      <c r="B25" s="477"/>
      <c r="C25" s="23"/>
      <c r="D25" s="23"/>
      <c r="E25" s="248" t="s">
        <v>4</v>
      </c>
      <c r="F25" s="24"/>
      <c r="G25" s="25"/>
      <c r="H25" s="26"/>
      <c r="I25" s="27"/>
      <c r="J25" s="28"/>
      <c r="K25" s="480"/>
      <c r="L25" s="480"/>
      <c r="M25" s="230"/>
    </row>
    <row r="26" spans="1:13" ht="15" x14ac:dyDescent="0.25">
      <c r="A26" s="473"/>
      <c r="B26" s="477"/>
      <c r="C26" s="23"/>
      <c r="D26" s="23"/>
      <c r="E26" s="248" t="s">
        <v>4</v>
      </c>
      <c r="F26" s="24"/>
      <c r="G26" s="24"/>
      <c r="H26" s="26"/>
      <c r="I26" s="27"/>
      <c r="J26" s="28"/>
      <c r="K26" s="480"/>
      <c r="L26" s="480"/>
      <c r="M26" s="230"/>
    </row>
    <row r="27" spans="1:13" ht="15" x14ac:dyDescent="0.25">
      <c r="A27" s="474"/>
      <c r="B27" s="477"/>
      <c r="C27" s="23"/>
      <c r="D27" s="23"/>
      <c r="E27" s="248" t="s">
        <v>4</v>
      </c>
      <c r="F27" s="24"/>
      <c r="G27" s="24"/>
      <c r="H27" s="26"/>
      <c r="I27" s="27"/>
      <c r="J27" s="28"/>
      <c r="K27" s="480"/>
      <c r="L27" s="480"/>
      <c r="M27" s="230"/>
    </row>
    <row r="28" spans="1:13" ht="15" x14ac:dyDescent="0.25">
      <c r="A28" s="474"/>
      <c r="B28" s="477"/>
      <c r="C28" s="23"/>
      <c r="D28" s="23"/>
      <c r="E28" s="248" t="s">
        <v>4</v>
      </c>
      <c r="F28" s="24"/>
      <c r="G28" s="24"/>
      <c r="H28" s="26"/>
      <c r="I28" s="27"/>
      <c r="J28" s="28"/>
      <c r="K28" s="480"/>
      <c r="L28" s="480"/>
      <c r="M28" s="230"/>
    </row>
    <row r="29" spans="1:13" ht="15" x14ac:dyDescent="0.25">
      <c r="A29" s="474"/>
      <c r="B29" s="477"/>
      <c r="C29" s="23"/>
      <c r="D29" s="23"/>
      <c r="E29" s="248" t="s">
        <v>4</v>
      </c>
      <c r="F29" s="24"/>
      <c r="G29" s="24"/>
      <c r="H29" s="26"/>
      <c r="I29" s="27"/>
      <c r="J29" s="28"/>
      <c r="K29" s="480"/>
      <c r="L29" s="480"/>
      <c r="M29" s="230"/>
    </row>
    <row r="30" spans="1:13" ht="15" x14ac:dyDescent="0.25">
      <c r="A30" s="474"/>
      <c r="B30" s="477"/>
      <c r="C30" s="23"/>
      <c r="D30" s="23"/>
      <c r="E30" s="248" t="s">
        <v>4</v>
      </c>
      <c r="F30" s="24"/>
      <c r="G30" s="25"/>
      <c r="H30" s="26"/>
      <c r="I30" s="27"/>
      <c r="J30" s="28"/>
      <c r="K30" s="480"/>
      <c r="L30" s="480"/>
      <c r="M30" s="230"/>
    </row>
    <row r="31" spans="1:13" ht="15" x14ac:dyDescent="0.25">
      <c r="A31" s="474"/>
      <c r="B31" s="477"/>
      <c r="C31" s="23"/>
      <c r="D31" s="23"/>
      <c r="E31" s="248" t="s">
        <v>4</v>
      </c>
      <c r="F31" s="24"/>
      <c r="G31" s="24"/>
      <c r="H31" s="26"/>
      <c r="I31" s="27"/>
      <c r="J31" s="28"/>
      <c r="K31" s="480"/>
      <c r="L31" s="480"/>
      <c r="M31" s="230"/>
    </row>
    <row r="32" spans="1:13" ht="15" x14ac:dyDescent="0.25">
      <c r="A32" s="475"/>
      <c r="B32" s="478"/>
      <c r="C32" s="29"/>
      <c r="D32" s="29"/>
      <c r="E32" s="251" t="s">
        <v>4</v>
      </c>
      <c r="F32" s="30"/>
      <c r="G32" s="30"/>
      <c r="H32" s="31"/>
      <c r="I32" s="32"/>
      <c r="J32" s="33"/>
      <c r="K32" s="481"/>
      <c r="L32" s="481"/>
      <c r="M32" s="230"/>
    </row>
    <row r="33" spans="1:13" ht="15" x14ac:dyDescent="0.25">
      <c r="A33" s="250"/>
      <c r="B33" s="477">
        <f>Eelarve!E28</f>
        <v>0</v>
      </c>
      <c r="C33" s="477">
        <f>Eelarve!F28</f>
        <v>0</v>
      </c>
      <c r="D33" s="477">
        <f>Eelarve!G28</f>
        <v>0</v>
      </c>
      <c r="E33" s="483" t="str">
        <f>Eelarve!H28</f>
        <v>x</v>
      </c>
      <c r="F33" s="484"/>
      <c r="G33" s="485"/>
      <c r="H33" s="485"/>
      <c r="I33" s="485"/>
      <c r="J33" s="486"/>
      <c r="K33" s="469">
        <f>B33-C35-D35</f>
        <v>0</v>
      </c>
      <c r="L33" s="511">
        <f>IFERROR(C35/C33,0)</f>
        <v>0</v>
      </c>
      <c r="M33" s="230"/>
    </row>
    <row r="34" spans="1:13" ht="6" customHeight="1" x14ac:dyDescent="0.2">
      <c r="A34" s="472" t="str">
        <f>Eelarve!A28</f>
        <v xml:space="preserve">2.3. </v>
      </c>
      <c r="B34" s="482"/>
      <c r="C34" s="482"/>
      <c r="D34" s="482"/>
      <c r="E34" s="482"/>
      <c r="F34" s="487"/>
      <c r="G34" s="488"/>
      <c r="H34" s="488"/>
      <c r="I34" s="488"/>
      <c r="J34" s="489"/>
      <c r="K34" s="470"/>
      <c r="L34" s="512"/>
      <c r="M34" s="230"/>
    </row>
    <row r="35" spans="1:13" ht="15.75" customHeight="1" x14ac:dyDescent="0.2">
      <c r="A35" s="472"/>
      <c r="B35" s="476"/>
      <c r="C35" s="252">
        <f>SUM(C36:C44)</f>
        <v>0</v>
      </c>
      <c r="D35" s="252">
        <f>SUM(D36:D44)</f>
        <v>0</v>
      </c>
      <c r="E35" s="252" t="s">
        <v>4</v>
      </c>
      <c r="F35" s="490"/>
      <c r="G35" s="491"/>
      <c r="H35" s="491"/>
      <c r="I35" s="491"/>
      <c r="J35" s="492"/>
      <c r="K35" s="471"/>
      <c r="L35" s="513"/>
      <c r="M35" s="230"/>
    </row>
    <row r="36" spans="1:13" ht="15" x14ac:dyDescent="0.25">
      <c r="A36" s="473"/>
      <c r="B36" s="477"/>
      <c r="C36" s="23"/>
      <c r="D36" s="23"/>
      <c r="E36" s="248" t="s">
        <v>4</v>
      </c>
      <c r="F36" s="24"/>
      <c r="G36" s="25"/>
      <c r="H36" s="26"/>
      <c r="I36" s="27"/>
      <c r="J36" s="28"/>
      <c r="K36" s="479"/>
      <c r="L36" s="479"/>
      <c r="M36" s="230"/>
    </row>
    <row r="37" spans="1:13" ht="15" x14ac:dyDescent="0.25">
      <c r="A37" s="473"/>
      <c r="B37" s="477"/>
      <c r="C37" s="23"/>
      <c r="D37" s="23"/>
      <c r="E37" s="248" t="s">
        <v>4</v>
      </c>
      <c r="F37" s="24"/>
      <c r="G37" s="25"/>
      <c r="H37" s="26"/>
      <c r="I37" s="27"/>
      <c r="J37" s="28"/>
      <c r="K37" s="480"/>
      <c r="L37" s="480"/>
      <c r="M37" s="230"/>
    </row>
    <row r="38" spans="1:13" ht="15" x14ac:dyDescent="0.25">
      <c r="A38" s="473"/>
      <c r="B38" s="477"/>
      <c r="C38" s="23"/>
      <c r="D38" s="23"/>
      <c r="E38" s="248" t="s">
        <v>4</v>
      </c>
      <c r="F38" s="24"/>
      <c r="G38" s="24"/>
      <c r="H38" s="26"/>
      <c r="I38" s="27"/>
      <c r="J38" s="28"/>
      <c r="K38" s="480"/>
      <c r="L38" s="480"/>
      <c r="M38" s="230"/>
    </row>
    <row r="39" spans="1:13" ht="15" x14ac:dyDescent="0.25">
      <c r="A39" s="474"/>
      <c r="B39" s="477"/>
      <c r="C39" s="23"/>
      <c r="D39" s="23"/>
      <c r="E39" s="248" t="s">
        <v>4</v>
      </c>
      <c r="F39" s="24"/>
      <c r="G39" s="24"/>
      <c r="H39" s="26"/>
      <c r="I39" s="27"/>
      <c r="J39" s="28"/>
      <c r="K39" s="480"/>
      <c r="L39" s="480"/>
      <c r="M39" s="230"/>
    </row>
    <row r="40" spans="1:13" ht="15" x14ac:dyDescent="0.25">
      <c r="A40" s="474"/>
      <c r="B40" s="477"/>
      <c r="C40" s="23"/>
      <c r="D40" s="23"/>
      <c r="E40" s="248" t="s">
        <v>4</v>
      </c>
      <c r="F40" s="24"/>
      <c r="G40" s="24"/>
      <c r="H40" s="26"/>
      <c r="I40" s="27"/>
      <c r="J40" s="28"/>
      <c r="K40" s="480"/>
      <c r="L40" s="480"/>
      <c r="M40" s="230"/>
    </row>
    <row r="41" spans="1:13" ht="15" x14ac:dyDescent="0.25">
      <c r="A41" s="474"/>
      <c r="B41" s="477"/>
      <c r="C41" s="23"/>
      <c r="D41" s="23"/>
      <c r="E41" s="248" t="s">
        <v>4</v>
      </c>
      <c r="F41" s="24"/>
      <c r="G41" s="24"/>
      <c r="H41" s="26"/>
      <c r="I41" s="27"/>
      <c r="J41" s="28"/>
      <c r="K41" s="480"/>
      <c r="L41" s="480"/>
      <c r="M41" s="230"/>
    </row>
    <row r="42" spans="1:13" ht="15" x14ac:dyDescent="0.25">
      <c r="A42" s="474"/>
      <c r="B42" s="477"/>
      <c r="C42" s="23"/>
      <c r="D42" s="23"/>
      <c r="E42" s="248" t="s">
        <v>4</v>
      </c>
      <c r="F42" s="24"/>
      <c r="G42" s="24"/>
      <c r="H42" s="26"/>
      <c r="I42" s="27"/>
      <c r="J42" s="28"/>
      <c r="K42" s="480"/>
      <c r="L42" s="480"/>
      <c r="M42" s="230"/>
    </row>
    <row r="43" spans="1:13" ht="15" x14ac:dyDescent="0.25">
      <c r="A43" s="474"/>
      <c r="B43" s="477"/>
      <c r="C43" s="23"/>
      <c r="D43" s="23"/>
      <c r="E43" s="248" t="s">
        <v>4</v>
      </c>
      <c r="F43" s="24"/>
      <c r="G43" s="24"/>
      <c r="H43" s="26"/>
      <c r="I43" s="27"/>
      <c r="J43" s="28"/>
      <c r="K43" s="480"/>
      <c r="L43" s="480"/>
      <c r="M43" s="230"/>
    </row>
    <row r="44" spans="1:13" ht="15" x14ac:dyDescent="0.25">
      <c r="A44" s="475"/>
      <c r="B44" s="478"/>
      <c r="C44" s="29"/>
      <c r="D44" s="29"/>
      <c r="E44" s="251" t="s">
        <v>4</v>
      </c>
      <c r="F44" s="30"/>
      <c r="G44" s="30"/>
      <c r="H44" s="31"/>
      <c r="I44" s="32"/>
      <c r="J44" s="33"/>
      <c r="K44" s="481"/>
      <c r="L44" s="481"/>
      <c r="M44" s="230"/>
    </row>
    <row r="45" spans="1:13" ht="15" x14ac:dyDescent="0.25">
      <c r="A45" s="250"/>
      <c r="B45" s="477">
        <f>Eelarve!E29</f>
        <v>0</v>
      </c>
      <c r="C45" s="477">
        <f>Eelarve!F29</f>
        <v>0</v>
      </c>
      <c r="D45" s="477">
        <f>Eelarve!G29</f>
        <v>0</v>
      </c>
      <c r="E45" s="483" t="str">
        <f>Eelarve!H29</f>
        <v>x</v>
      </c>
      <c r="F45" s="484"/>
      <c r="G45" s="485"/>
      <c r="H45" s="485"/>
      <c r="I45" s="485"/>
      <c r="J45" s="486"/>
      <c r="K45" s="469">
        <f>B45-C47-D47</f>
        <v>0</v>
      </c>
      <c r="L45" s="511">
        <f>IFERROR(C47/C45,0)</f>
        <v>0</v>
      </c>
      <c r="M45" s="230"/>
    </row>
    <row r="46" spans="1:13" ht="3.75" customHeight="1" x14ac:dyDescent="0.2">
      <c r="A46" s="472" t="str">
        <f>Eelarve!A29</f>
        <v xml:space="preserve">2.4. </v>
      </c>
      <c r="B46" s="482"/>
      <c r="C46" s="482"/>
      <c r="D46" s="482"/>
      <c r="E46" s="482"/>
      <c r="F46" s="487"/>
      <c r="G46" s="488"/>
      <c r="H46" s="488"/>
      <c r="I46" s="488"/>
      <c r="J46" s="489"/>
      <c r="K46" s="470"/>
      <c r="L46" s="512"/>
      <c r="M46" s="230"/>
    </row>
    <row r="47" spans="1:13" ht="19.5" customHeight="1" x14ac:dyDescent="0.2">
      <c r="A47" s="472"/>
      <c r="B47" s="476"/>
      <c r="C47" s="252">
        <f>SUM(C48:C55)</f>
        <v>0</v>
      </c>
      <c r="D47" s="252">
        <f>SUM(D48:D55)</f>
        <v>0</v>
      </c>
      <c r="E47" s="252" t="s">
        <v>4</v>
      </c>
      <c r="F47" s="490"/>
      <c r="G47" s="491"/>
      <c r="H47" s="491"/>
      <c r="I47" s="491"/>
      <c r="J47" s="492"/>
      <c r="K47" s="471"/>
      <c r="L47" s="513"/>
      <c r="M47" s="230"/>
    </row>
    <row r="48" spans="1:13" ht="15" x14ac:dyDescent="0.25">
      <c r="A48" s="473"/>
      <c r="B48" s="477"/>
      <c r="C48" s="23"/>
      <c r="D48" s="23"/>
      <c r="E48" s="248" t="s">
        <v>4</v>
      </c>
      <c r="F48" s="24"/>
      <c r="G48" s="25"/>
      <c r="H48" s="26"/>
      <c r="I48" s="27"/>
      <c r="J48" s="28"/>
      <c r="K48" s="479"/>
      <c r="L48" s="479"/>
      <c r="M48" s="230"/>
    </row>
    <row r="49" spans="1:13" ht="15" x14ac:dyDescent="0.25">
      <c r="A49" s="473"/>
      <c r="B49" s="477"/>
      <c r="C49" s="23"/>
      <c r="D49" s="23"/>
      <c r="E49" s="248" t="s">
        <v>4</v>
      </c>
      <c r="F49" s="24"/>
      <c r="G49" s="25"/>
      <c r="H49" s="26"/>
      <c r="I49" s="27"/>
      <c r="J49" s="28"/>
      <c r="K49" s="480"/>
      <c r="L49" s="480"/>
      <c r="M49" s="230"/>
    </row>
    <row r="50" spans="1:13" ht="15" x14ac:dyDescent="0.25">
      <c r="A50" s="473"/>
      <c r="B50" s="477"/>
      <c r="C50" s="23"/>
      <c r="D50" s="23"/>
      <c r="E50" s="248" t="s">
        <v>4</v>
      </c>
      <c r="F50" s="24"/>
      <c r="G50" s="24"/>
      <c r="H50" s="26"/>
      <c r="I50" s="27"/>
      <c r="J50" s="28"/>
      <c r="K50" s="480"/>
      <c r="L50" s="480"/>
      <c r="M50" s="230"/>
    </row>
    <row r="51" spans="1:13" ht="15" x14ac:dyDescent="0.25">
      <c r="A51" s="474"/>
      <c r="B51" s="477"/>
      <c r="C51" s="23"/>
      <c r="D51" s="23"/>
      <c r="E51" s="248" t="s">
        <v>4</v>
      </c>
      <c r="F51" s="24"/>
      <c r="G51" s="24"/>
      <c r="H51" s="26"/>
      <c r="I51" s="27"/>
      <c r="J51" s="28"/>
      <c r="K51" s="480"/>
      <c r="L51" s="480"/>
      <c r="M51" s="230"/>
    </row>
    <row r="52" spans="1:13" ht="15" x14ac:dyDescent="0.25">
      <c r="A52" s="474"/>
      <c r="B52" s="477"/>
      <c r="C52" s="23"/>
      <c r="D52" s="23"/>
      <c r="E52" s="248" t="s">
        <v>4</v>
      </c>
      <c r="F52" s="24"/>
      <c r="G52" s="24"/>
      <c r="H52" s="26"/>
      <c r="I52" s="27"/>
      <c r="J52" s="28"/>
      <c r="K52" s="480"/>
      <c r="L52" s="480"/>
      <c r="M52" s="230"/>
    </row>
    <row r="53" spans="1:13" ht="15" x14ac:dyDescent="0.25">
      <c r="A53" s="474"/>
      <c r="B53" s="477"/>
      <c r="C53" s="23"/>
      <c r="D53" s="23"/>
      <c r="E53" s="248" t="s">
        <v>4</v>
      </c>
      <c r="F53" s="24"/>
      <c r="G53" s="24"/>
      <c r="H53" s="26"/>
      <c r="I53" s="27"/>
      <c r="J53" s="28"/>
      <c r="K53" s="480"/>
      <c r="L53" s="480"/>
      <c r="M53" s="230"/>
    </row>
    <row r="54" spans="1:13" ht="15" x14ac:dyDescent="0.25">
      <c r="A54" s="474"/>
      <c r="B54" s="477"/>
      <c r="C54" s="23"/>
      <c r="D54" s="23"/>
      <c r="E54" s="248" t="s">
        <v>4</v>
      </c>
      <c r="F54" s="24"/>
      <c r="G54" s="24"/>
      <c r="H54" s="26"/>
      <c r="I54" s="27"/>
      <c r="J54" s="28"/>
      <c r="K54" s="480"/>
      <c r="L54" s="480"/>
      <c r="M54" s="230"/>
    </row>
    <row r="55" spans="1:13" ht="15" x14ac:dyDescent="0.25">
      <c r="A55" s="475"/>
      <c r="B55" s="478"/>
      <c r="C55" s="29"/>
      <c r="D55" s="29"/>
      <c r="E55" s="251" t="s">
        <v>4</v>
      </c>
      <c r="F55" s="30"/>
      <c r="G55" s="30"/>
      <c r="H55" s="31"/>
      <c r="I55" s="32"/>
      <c r="J55" s="33"/>
      <c r="K55" s="481"/>
      <c r="L55" s="481"/>
      <c r="M55" s="230"/>
    </row>
    <row r="56" spans="1:13" ht="15" x14ac:dyDescent="0.25">
      <c r="A56" s="330"/>
      <c r="B56" s="477">
        <f>Eelarve!E30</f>
        <v>0</v>
      </c>
      <c r="C56" s="477">
        <f>Eelarve!F30</f>
        <v>0</v>
      </c>
      <c r="D56" s="477">
        <f>Eelarve!G30</f>
        <v>0</v>
      </c>
      <c r="E56" s="483" t="str">
        <f>Eelarve!H30</f>
        <v>x</v>
      </c>
      <c r="F56" s="484"/>
      <c r="G56" s="485"/>
      <c r="H56" s="485"/>
      <c r="I56" s="485"/>
      <c r="J56" s="486"/>
      <c r="K56" s="469">
        <f>B56-C58-D58</f>
        <v>0</v>
      </c>
      <c r="L56" s="511">
        <f>IFERROR(C58/C56,0)</f>
        <v>0</v>
      </c>
      <c r="M56" s="230"/>
    </row>
    <row r="57" spans="1:13" ht="4.5" customHeight="1" x14ac:dyDescent="0.2">
      <c r="A57" s="472" t="str">
        <f>Eelarve!A30</f>
        <v xml:space="preserve">2.5. </v>
      </c>
      <c r="B57" s="482"/>
      <c r="C57" s="482"/>
      <c r="D57" s="482"/>
      <c r="E57" s="482"/>
      <c r="F57" s="487"/>
      <c r="G57" s="488"/>
      <c r="H57" s="488"/>
      <c r="I57" s="488"/>
      <c r="J57" s="489"/>
      <c r="K57" s="470"/>
      <c r="L57" s="512"/>
      <c r="M57" s="230"/>
    </row>
    <row r="58" spans="1:13" ht="16.5" customHeight="1" x14ac:dyDescent="0.2">
      <c r="A58" s="472"/>
      <c r="B58" s="476"/>
      <c r="C58" s="252">
        <f>SUM(C59:C65)</f>
        <v>0</v>
      </c>
      <c r="D58" s="252">
        <f>SUM(D59:D65)</f>
        <v>0</v>
      </c>
      <c r="E58" s="252" t="s">
        <v>4</v>
      </c>
      <c r="F58" s="490"/>
      <c r="G58" s="491"/>
      <c r="H58" s="491"/>
      <c r="I58" s="491"/>
      <c r="J58" s="492"/>
      <c r="K58" s="471"/>
      <c r="L58" s="513"/>
      <c r="M58" s="230"/>
    </row>
    <row r="59" spans="1:13" ht="15" x14ac:dyDescent="0.25">
      <c r="A59" s="473"/>
      <c r="B59" s="477"/>
      <c r="C59" s="23"/>
      <c r="D59" s="23"/>
      <c r="E59" s="248" t="s">
        <v>4</v>
      </c>
      <c r="F59" s="24"/>
      <c r="G59" s="25"/>
      <c r="H59" s="26"/>
      <c r="I59" s="27"/>
      <c r="J59" s="28"/>
      <c r="K59" s="479"/>
      <c r="L59" s="479"/>
      <c r="M59" s="230"/>
    </row>
    <row r="60" spans="1:13" ht="15" x14ac:dyDescent="0.25">
      <c r="A60" s="473"/>
      <c r="B60" s="477"/>
      <c r="C60" s="23"/>
      <c r="D60" s="23"/>
      <c r="E60" s="248" t="s">
        <v>4</v>
      </c>
      <c r="F60" s="24"/>
      <c r="G60" s="25"/>
      <c r="H60" s="26"/>
      <c r="I60" s="27"/>
      <c r="J60" s="28"/>
      <c r="K60" s="480"/>
      <c r="L60" s="480"/>
      <c r="M60" s="230"/>
    </row>
    <row r="61" spans="1:13" ht="15" x14ac:dyDescent="0.25">
      <c r="A61" s="474"/>
      <c r="B61" s="477"/>
      <c r="C61" s="23"/>
      <c r="D61" s="23"/>
      <c r="E61" s="248" t="s">
        <v>4</v>
      </c>
      <c r="F61" s="24"/>
      <c r="G61" s="24"/>
      <c r="H61" s="26"/>
      <c r="I61" s="27"/>
      <c r="J61" s="28"/>
      <c r="K61" s="480"/>
      <c r="L61" s="480"/>
      <c r="M61" s="230"/>
    </row>
    <row r="62" spans="1:13" ht="15" x14ac:dyDescent="0.25">
      <c r="A62" s="474"/>
      <c r="B62" s="477"/>
      <c r="C62" s="23"/>
      <c r="D62" s="23"/>
      <c r="E62" s="248" t="s">
        <v>4</v>
      </c>
      <c r="F62" s="24"/>
      <c r="G62" s="24"/>
      <c r="H62" s="26"/>
      <c r="I62" s="27"/>
      <c r="J62" s="28"/>
      <c r="K62" s="480"/>
      <c r="L62" s="480"/>
      <c r="M62" s="230"/>
    </row>
    <row r="63" spans="1:13" ht="15" x14ac:dyDescent="0.25">
      <c r="A63" s="474"/>
      <c r="B63" s="477"/>
      <c r="C63" s="23"/>
      <c r="D63" s="23"/>
      <c r="E63" s="248" t="s">
        <v>4</v>
      </c>
      <c r="F63" s="24"/>
      <c r="G63" s="24"/>
      <c r="H63" s="26"/>
      <c r="I63" s="27"/>
      <c r="J63" s="28"/>
      <c r="K63" s="480"/>
      <c r="L63" s="480"/>
      <c r="M63" s="230"/>
    </row>
    <row r="64" spans="1:13" ht="15" x14ac:dyDescent="0.25">
      <c r="A64" s="474"/>
      <c r="B64" s="477"/>
      <c r="C64" s="23"/>
      <c r="D64" s="23"/>
      <c r="E64" s="248" t="s">
        <v>4</v>
      </c>
      <c r="F64" s="24"/>
      <c r="G64" s="24"/>
      <c r="H64" s="26"/>
      <c r="I64" s="27"/>
      <c r="J64" s="28"/>
      <c r="K64" s="480"/>
      <c r="L64" s="480"/>
      <c r="M64" s="230"/>
    </row>
    <row r="65" spans="1:13" ht="15" x14ac:dyDescent="0.25">
      <c r="A65" s="475"/>
      <c r="B65" s="478"/>
      <c r="C65" s="29"/>
      <c r="D65" s="29"/>
      <c r="E65" s="251" t="s">
        <v>4</v>
      </c>
      <c r="F65" s="30"/>
      <c r="G65" s="30"/>
      <c r="H65" s="31"/>
      <c r="I65" s="32"/>
      <c r="J65" s="33"/>
      <c r="K65" s="481"/>
      <c r="L65" s="481"/>
      <c r="M65" s="230"/>
    </row>
    <row r="66" spans="1:13" ht="15" x14ac:dyDescent="0.25">
      <c r="A66" s="330"/>
      <c r="B66" s="477">
        <f>Eelarve!E31</f>
        <v>0</v>
      </c>
      <c r="C66" s="477">
        <f>Eelarve!F31</f>
        <v>0</v>
      </c>
      <c r="D66" s="477">
        <f>Eelarve!G31</f>
        <v>0</v>
      </c>
      <c r="E66" s="483" t="str">
        <f>Eelarve!H31</f>
        <v>x</v>
      </c>
      <c r="F66" s="484"/>
      <c r="G66" s="485"/>
      <c r="H66" s="485"/>
      <c r="I66" s="485"/>
      <c r="J66" s="486"/>
      <c r="K66" s="469">
        <f>B66-C68-D68</f>
        <v>0</v>
      </c>
      <c r="L66" s="511">
        <f>IFERROR(C68/C66,0)</f>
        <v>0</v>
      </c>
      <c r="M66" s="230"/>
    </row>
    <row r="67" spans="1:13" ht="4.5" customHeight="1" x14ac:dyDescent="0.2">
      <c r="A67" s="472" t="str">
        <f>Eelarve!A31</f>
        <v xml:space="preserve">2.6. </v>
      </c>
      <c r="B67" s="482"/>
      <c r="C67" s="482"/>
      <c r="D67" s="482"/>
      <c r="E67" s="482"/>
      <c r="F67" s="487"/>
      <c r="G67" s="488"/>
      <c r="H67" s="488"/>
      <c r="I67" s="488"/>
      <c r="J67" s="489"/>
      <c r="K67" s="470"/>
      <c r="L67" s="512"/>
      <c r="M67" s="230"/>
    </row>
    <row r="68" spans="1:13" ht="16.5" customHeight="1" x14ac:dyDescent="0.2">
      <c r="A68" s="472"/>
      <c r="B68" s="476"/>
      <c r="C68" s="252">
        <f>SUM(C69:C75)</f>
        <v>0</v>
      </c>
      <c r="D68" s="252">
        <f>SUM(D69:D75)</f>
        <v>0</v>
      </c>
      <c r="E68" s="252" t="s">
        <v>4</v>
      </c>
      <c r="F68" s="490"/>
      <c r="G68" s="491"/>
      <c r="H68" s="491"/>
      <c r="I68" s="491"/>
      <c r="J68" s="492"/>
      <c r="K68" s="471"/>
      <c r="L68" s="513"/>
      <c r="M68" s="230"/>
    </row>
    <row r="69" spans="1:13" ht="15" x14ac:dyDescent="0.25">
      <c r="A69" s="473"/>
      <c r="B69" s="477"/>
      <c r="C69" s="23"/>
      <c r="D69" s="23"/>
      <c r="E69" s="248" t="s">
        <v>4</v>
      </c>
      <c r="F69" s="24"/>
      <c r="G69" s="25"/>
      <c r="H69" s="26"/>
      <c r="I69" s="27"/>
      <c r="J69" s="28"/>
      <c r="K69" s="479"/>
      <c r="L69" s="479"/>
      <c r="M69" s="230"/>
    </row>
    <row r="70" spans="1:13" ht="15" x14ac:dyDescent="0.25">
      <c r="A70" s="473"/>
      <c r="B70" s="477"/>
      <c r="C70" s="23"/>
      <c r="D70" s="23"/>
      <c r="E70" s="248" t="s">
        <v>4</v>
      </c>
      <c r="F70" s="24"/>
      <c r="G70" s="25"/>
      <c r="H70" s="26"/>
      <c r="I70" s="27"/>
      <c r="J70" s="28"/>
      <c r="K70" s="480"/>
      <c r="L70" s="480"/>
      <c r="M70" s="230"/>
    </row>
    <row r="71" spans="1:13" ht="15" x14ac:dyDescent="0.25">
      <c r="A71" s="474"/>
      <c r="B71" s="477"/>
      <c r="C71" s="23"/>
      <c r="D71" s="23"/>
      <c r="E71" s="248" t="s">
        <v>4</v>
      </c>
      <c r="F71" s="24"/>
      <c r="G71" s="24"/>
      <c r="H71" s="26"/>
      <c r="I71" s="27"/>
      <c r="J71" s="28"/>
      <c r="K71" s="480"/>
      <c r="L71" s="480"/>
      <c r="M71" s="230"/>
    </row>
    <row r="72" spans="1:13" ht="15" x14ac:dyDescent="0.25">
      <c r="A72" s="474"/>
      <c r="B72" s="477"/>
      <c r="C72" s="23"/>
      <c r="D72" s="23"/>
      <c r="E72" s="248" t="s">
        <v>4</v>
      </c>
      <c r="F72" s="24"/>
      <c r="G72" s="24"/>
      <c r="H72" s="26"/>
      <c r="I72" s="27"/>
      <c r="J72" s="28"/>
      <c r="K72" s="480"/>
      <c r="L72" s="480"/>
      <c r="M72" s="230"/>
    </row>
    <row r="73" spans="1:13" ht="15" x14ac:dyDescent="0.25">
      <c r="A73" s="474"/>
      <c r="B73" s="477"/>
      <c r="C73" s="23"/>
      <c r="D73" s="23"/>
      <c r="E73" s="248" t="s">
        <v>4</v>
      </c>
      <c r="F73" s="24"/>
      <c r="G73" s="24"/>
      <c r="H73" s="26"/>
      <c r="I73" s="27"/>
      <c r="J73" s="28"/>
      <c r="K73" s="480"/>
      <c r="L73" s="480"/>
      <c r="M73" s="230"/>
    </row>
    <row r="74" spans="1:13" ht="15" x14ac:dyDescent="0.25">
      <c r="A74" s="474"/>
      <c r="B74" s="477"/>
      <c r="C74" s="23"/>
      <c r="D74" s="23"/>
      <c r="E74" s="248" t="s">
        <v>4</v>
      </c>
      <c r="F74" s="24"/>
      <c r="G74" s="24"/>
      <c r="H74" s="26"/>
      <c r="I74" s="27"/>
      <c r="J74" s="28"/>
      <c r="K74" s="480"/>
      <c r="L74" s="480"/>
      <c r="M74" s="230"/>
    </row>
    <row r="75" spans="1:13" ht="15" x14ac:dyDescent="0.25">
      <c r="A75" s="475"/>
      <c r="B75" s="478"/>
      <c r="C75" s="29"/>
      <c r="D75" s="29"/>
      <c r="E75" s="251" t="s">
        <v>4</v>
      </c>
      <c r="F75" s="30"/>
      <c r="G75" s="30"/>
      <c r="H75" s="31"/>
      <c r="I75" s="32"/>
      <c r="J75" s="33"/>
      <c r="K75" s="481"/>
      <c r="L75" s="481"/>
      <c r="M75" s="230"/>
    </row>
    <row r="76" spans="1:13" ht="15" x14ac:dyDescent="0.25">
      <c r="A76" s="330"/>
      <c r="B76" s="477">
        <f>Eelarve!E32</f>
        <v>0</v>
      </c>
      <c r="C76" s="477">
        <f>Eelarve!F32</f>
        <v>0</v>
      </c>
      <c r="D76" s="477">
        <f>Eelarve!G32</f>
        <v>0</v>
      </c>
      <c r="E76" s="483" t="str">
        <f>Eelarve!H32</f>
        <v>x</v>
      </c>
      <c r="F76" s="484"/>
      <c r="G76" s="485"/>
      <c r="H76" s="485"/>
      <c r="I76" s="485"/>
      <c r="J76" s="486"/>
      <c r="K76" s="469">
        <f>B76-C78-D78</f>
        <v>0</v>
      </c>
      <c r="L76" s="511">
        <f>IFERROR(C78/C76,0)</f>
        <v>0</v>
      </c>
      <c r="M76" s="230"/>
    </row>
    <row r="77" spans="1:13" ht="4.5" customHeight="1" x14ac:dyDescent="0.2">
      <c r="A77" s="472" t="str">
        <f>Eelarve!A32</f>
        <v xml:space="preserve">2.7. </v>
      </c>
      <c r="B77" s="482"/>
      <c r="C77" s="482"/>
      <c r="D77" s="482"/>
      <c r="E77" s="482"/>
      <c r="F77" s="487"/>
      <c r="G77" s="488"/>
      <c r="H77" s="488"/>
      <c r="I77" s="488"/>
      <c r="J77" s="489"/>
      <c r="K77" s="470"/>
      <c r="L77" s="512"/>
      <c r="M77" s="230"/>
    </row>
    <row r="78" spans="1:13" ht="16.5" customHeight="1" x14ac:dyDescent="0.2">
      <c r="A78" s="472"/>
      <c r="B78" s="476"/>
      <c r="C78" s="252">
        <f>SUM(C79:C85)</f>
        <v>0</v>
      </c>
      <c r="D78" s="252">
        <f>SUM(D79:D85)</f>
        <v>0</v>
      </c>
      <c r="E78" s="252" t="s">
        <v>4</v>
      </c>
      <c r="F78" s="490"/>
      <c r="G78" s="491"/>
      <c r="H78" s="491"/>
      <c r="I78" s="491"/>
      <c r="J78" s="492"/>
      <c r="K78" s="471"/>
      <c r="L78" s="513"/>
      <c r="M78" s="230"/>
    </row>
    <row r="79" spans="1:13" ht="15" x14ac:dyDescent="0.25">
      <c r="A79" s="473"/>
      <c r="B79" s="477"/>
      <c r="C79" s="23"/>
      <c r="D79" s="23"/>
      <c r="E79" s="248" t="s">
        <v>4</v>
      </c>
      <c r="F79" s="24"/>
      <c r="G79" s="25"/>
      <c r="H79" s="26"/>
      <c r="I79" s="27"/>
      <c r="J79" s="28"/>
      <c r="K79" s="479"/>
      <c r="L79" s="479"/>
      <c r="M79" s="230"/>
    </row>
    <row r="80" spans="1:13" ht="15" x14ac:dyDescent="0.25">
      <c r="A80" s="473"/>
      <c r="B80" s="477"/>
      <c r="C80" s="23"/>
      <c r="D80" s="23"/>
      <c r="E80" s="248" t="s">
        <v>4</v>
      </c>
      <c r="F80" s="24"/>
      <c r="G80" s="25"/>
      <c r="H80" s="26"/>
      <c r="I80" s="27"/>
      <c r="J80" s="28"/>
      <c r="K80" s="480"/>
      <c r="L80" s="480"/>
      <c r="M80" s="230"/>
    </row>
    <row r="81" spans="1:13" ht="15" x14ac:dyDescent="0.25">
      <c r="A81" s="474"/>
      <c r="B81" s="477"/>
      <c r="C81" s="23"/>
      <c r="D81" s="23"/>
      <c r="E81" s="248" t="s">
        <v>4</v>
      </c>
      <c r="F81" s="24"/>
      <c r="G81" s="24"/>
      <c r="H81" s="26"/>
      <c r="I81" s="27"/>
      <c r="J81" s="28"/>
      <c r="K81" s="480"/>
      <c r="L81" s="480"/>
      <c r="M81" s="230"/>
    </row>
    <row r="82" spans="1:13" ht="15" x14ac:dyDescent="0.25">
      <c r="A82" s="474"/>
      <c r="B82" s="477"/>
      <c r="C82" s="23"/>
      <c r="D82" s="23"/>
      <c r="E82" s="248" t="s">
        <v>4</v>
      </c>
      <c r="F82" s="24"/>
      <c r="G82" s="24"/>
      <c r="H82" s="26"/>
      <c r="I82" s="27"/>
      <c r="J82" s="28"/>
      <c r="K82" s="480"/>
      <c r="L82" s="480"/>
      <c r="M82" s="230"/>
    </row>
    <row r="83" spans="1:13" ht="15" x14ac:dyDescent="0.25">
      <c r="A83" s="474"/>
      <c r="B83" s="477"/>
      <c r="C83" s="23"/>
      <c r="D83" s="23"/>
      <c r="E83" s="248" t="s">
        <v>4</v>
      </c>
      <c r="F83" s="24"/>
      <c r="G83" s="24"/>
      <c r="H83" s="26"/>
      <c r="I83" s="27"/>
      <c r="J83" s="28"/>
      <c r="K83" s="480"/>
      <c r="L83" s="480"/>
      <c r="M83" s="230"/>
    </row>
    <row r="84" spans="1:13" ht="15" x14ac:dyDescent="0.25">
      <c r="A84" s="474"/>
      <c r="B84" s="477"/>
      <c r="C84" s="23"/>
      <c r="D84" s="23"/>
      <c r="E84" s="248" t="s">
        <v>4</v>
      </c>
      <c r="F84" s="24"/>
      <c r="G84" s="24"/>
      <c r="H84" s="26"/>
      <c r="I84" s="27"/>
      <c r="J84" s="28"/>
      <c r="K84" s="480"/>
      <c r="L84" s="480"/>
      <c r="M84" s="230"/>
    </row>
    <row r="85" spans="1:13" ht="15" x14ac:dyDescent="0.25">
      <c r="A85" s="475"/>
      <c r="B85" s="478"/>
      <c r="C85" s="29"/>
      <c r="D85" s="29"/>
      <c r="E85" s="251" t="s">
        <v>4</v>
      </c>
      <c r="F85" s="30"/>
      <c r="G85" s="30"/>
      <c r="H85" s="31"/>
      <c r="I85" s="32"/>
      <c r="J85" s="33"/>
      <c r="K85" s="481"/>
      <c r="L85" s="481"/>
      <c r="M85" s="230"/>
    </row>
    <row r="86" spans="1:13" ht="15" x14ac:dyDescent="0.25">
      <c r="A86" s="250"/>
      <c r="B86" s="477">
        <f>Eelarve!E33</f>
        <v>0</v>
      </c>
      <c r="C86" s="477">
        <f>Eelarve!F33</f>
        <v>0</v>
      </c>
      <c r="D86" s="477">
        <f>Eelarve!G33</f>
        <v>0</v>
      </c>
      <c r="E86" s="483" t="str">
        <f>Eelarve!H33</f>
        <v>x</v>
      </c>
      <c r="F86" s="484"/>
      <c r="G86" s="485"/>
      <c r="H86" s="485"/>
      <c r="I86" s="485"/>
      <c r="J86" s="486"/>
      <c r="K86" s="469">
        <f>B86-C88-D88</f>
        <v>0</v>
      </c>
      <c r="L86" s="511">
        <f>IFERROR(C88/C86,0)</f>
        <v>0</v>
      </c>
      <c r="M86" s="230"/>
    </row>
    <row r="87" spans="1:13" ht="4.5" customHeight="1" x14ac:dyDescent="0.2">
      <c r="A87" s="472" t="str">
        <f>Eelarve!A33</f>
        <v xml:space="preserve">2.8. </v>
      </c>
      <c r="B87" s="482"/>
      <c r="C87" s="482"/>
      <c r="D87" s="482"/>
      <c r="E87" s="482"/>
      <c r="F87" s="487"/>
      <c r="G87" s="488"/>
      <c r="H87" s="488"/>
      <c r="I87" s="488"/>
      <c r="J87" s="489"/>
      <c r="K87" s="470"/>
      <c r="L87" s="512"/>
      <c r="M87" s="230"/>
    </row>
    <row r="88" spans="1:13" ht="16.5" customHeight="1" x14ac:dyDescent="0.2">
      <c r="A88" s="472"/>
      <c r="B88" s="476"/>
      <c r="C88" s="252">
        <f>SUM(C89:C95)</f>
        <v>0</v>
      </c>
      <c r="D88" s="252">
        <f>SUM(D89:D95)</f>
        <v>0</v>
      </c>
      <c r="E88" s="252" t="s">
        <v>4</v>
      </c>
      <c r="F88" s="490"/>
      <c r="G88" s="491"/>
      <c r="H88" s="491"/>
      <c r="I88" s="491"/>
      <c r="J88" s="492"/>
      <c r="K88" s="471"/>
      <c r="L88" s="513"/>
      <c r="M88" s="230"/>
    </row>
    <row r="89" spans="1:13" ht="15" x14ac:dyDescent="0.25">
      <c r="A89" s="473"/>
      <c r="B89" s="477"/>
      <c r="C89" s="23"/>
      <c r="D89" s="23"/>
      <c r="E89" s="248" t="s">
        <v>4</v>
      </c>
      <c r="F89" s="24"/>
      <c r="G89" s="25"/>
      <c r="H89" s="26"/>
      <c r="I89" s="27"/>
      <c r="J89" s="28"/>
      <c r="K89" s="479"/>
      <c r="L89" s="479"/>
      <c r="M89" s="230"/>
    </row>
    <row r="90" spans="1:13" ht="15" x14ac:dyDescent="0.25">
      <c r="A90" s="473"/>
      <c r="B90" s="477"/>
      <c r="C90" s="23"/>
      <c r="D90" s="23"/>
      <c r="E90" s="248" t="s">
        <v>4</v>
      </c>
      <c r="F90" s="24"/>
      <c r="G90" s="25"/>
      <c r="H90" s="26"/>
      <c r="I90" s="27"/>
      <c r="J90" s="28"/>
      <c r="K90" s="480"/>
      <c r="L90" s="480"/>
      <c r="M90" s="230"/>
    </row>
    <row r="91" spans="1:13" ht="15" x14ac:dyDescent="0.25">
      <c r="A91" s="474"/>
      <c r="B91" s="477"/>
      <c r="C91" s="23"/>
      <c r="D91" s="23"/>
      <c r="E91" s="248" t="s">
        <v>4</v>
      </c>
      <c r="F91" s="24"/>
      <c r="G91" s="24"/>
      <c r="H91" s="26"/>
      <c r="I91" s="27"/>
      <c r="J91" s="28"/>
      <c r="K91" s="480"/>
      <c r="L91" s="480"/>
      <c r="M91" s="230"/>
    </row>
    <row r="92" spans="1:13" ht="15" x14ac:dyDescent="0.25">
      <c r="A92" s="474"/>
      <c r="B92" s="477"/>
      <c r="C92" s="23"/>
      <c r="D92" s="23"/>
      <c r="E92" s="248" t="s">
        <v>4</v>
      </c>
      <c r="F92" s="24"/>
      <c r="G92" s="24"/>
      <c r="H92" s="26"/>
      <c r="I92" s="27"/>
      <c r="J92" s="28"/>
      <c r="K92" s="480"/>
      <c r="L92" s="480"/>
      <c r="M92" s="230"/>
    </row>
    <row r="93" spans="1:13" ht="15" x14ac:dyDescent="0.25">
      <c r="A93" s="474"/>
      <c r="B93" s="477"/>
      <c r="C93" s="23"/>
      <c r="D93" s="23"/>
      <c r="E93" s="248" t="s">
        <v>4</v>
      </c>
      <c r="F93" s="24"/>
      <c r="G93" s="24"/>
      <c r="H93" s="26"/>
      <c r="I93" s="27"/>
      <c r="J93" s="28"/>
      <c r="K93" s="480"/>
      <c r="L93" s="480"/>
      <c r="M93" s="230"/>
    </row>
    <row r="94" spans="1:13" ht="15" x14ac:dyDescent="0.25">
      <c r="A94" s="474"/>
      <c r="B94" s="477"/>
      <c r="C94" s="23"/>
      <c r="D94" s="23"/>
      <c r="E94" s="248" t="s">
        <v>4</v>
      </c>
      <c r="F94" s="24"/>
      <c r="G94" s="24"/>
      <c r="H94" s="26"/>
      <c r="I94" s="27"/>
      <c r="J94" s="28"/>
      <c r="K94" s="480"/>
      <c r="L94" s="480"/>
      <c r="M94" s="230"/>
    </row>
    <row r="95" spans="1:13" ht="15" x14ac:dyDescent="0.25">
      <c r="A95" s="475"/>
      <c r="B95" s="478"/>
      <c r="C95" s="29"/>
      <c r="D95" s="29"/>
      <c r="E95" s="251" t="s">
        <v>4</v>
      </c>
      <c r="F95" s="30"/>
      <c r="G95" s="30"/>
      <c r="H95" s="31"/>
      <c r="I95" s="32"/>
      <c r="J95" s="33"/>
      <c r="K95" s="481"/>
      <c r="L95" s="481"/>
      <c r="M95" s="230"/>
    </row>
    <row r="96" spans="1:13" ht="15" x14ac:dyDescent="0.25">
      <c r="A96" s="250"/>
      <c r="B96" s="477">
        <f>Eelarve!E34</f>
        <v>0</v>
      </c>
      <c r="C96" s="477">
        <f>Eelarve!F34</f>
        <v>0</v>
      </c>
      <c r="D96" s="477">
        <f>Eelarve!G34</f>
        <v>0</v>
      </c>
      <c r="E96" s="483" t="str">
        <f>Eelarve!H34</f>
        <v>x</v>
      </c>
      <c r="F96" s="484"/>
      <c r="G96" s="485"/>
      <c r="H96" s="485"/>
      <c r="I96" s="485"/>
      <c r="J96" s="486"/>
      <c r="K96" s="469">
        <f>B96-C98-D98</f>
        <v>0</v>
      </c>
      <c r="L96" s="511">
        <f>IFERROR(C98/C96,0)</f>
        <v>0</v>
      </c>
      <c r="M96" s="230"/>
    </row>
    <row r="97" spans="1:13" ht="4.5" customHeight="1" x14ac:dyDescent="0.2">
      <c r="A97" s="472" t="str">
        <f>Eelarve!A34</f>
        <v xml:space="preserve">2.9. </v>
      </c>
      <c r="B97" s="482"/>
      <c r="C97" s="482"/>
      <c r="D97" s="482"/>
      <c r="E97" s="482"/>
      <c r="F97" s="487"/>
      <c r="G97" s="488"/>
      <c r="H97" s="488"/>
      <c r="I97" s="488"/>
      <c r="J97" s="489"/>
      <c r="K97" s="470"/>
      <c r="L97" s="512"/>
      <c r="M97" s="230"/>
    </row>
    <row r="98" spans="1:13" ht="16.5" customHeight="1" x14ac:dyDescent="0.2">
      <c r="A98" s="472"/>
      <c r="B98" s="476"/>
      <c r="C98" s="252">
        <f>SUM(C99:C106)</f>
        <v>0</v>
      </c>
      <c r="D98" s="252">
        <f>SUM(D99:D106)</f>
        <v>0</v>
      </c>
      <c r="E98" s="252" t="s">
        <v>4</v>
      </c>
      <c r="F98" s="490"/>
      <c r="G98" s="491"/>
      <c r="H98" s="491"/>
      <c r="I98" s="491"/>
      <c r="J98" s="492"/>
      <c r="K98" s="471"/>
      <c r="L98" s="513"/>
      <c r="M98" s="230"/>
    </row>
    <row r="99" spans="1:13" ht="15" x14ac:dyDescent="0.25">
      <c r="A99" s="473"/>
      <c r="B99" s="477"/>
      <c r="C99" s="23"/>
      <c r="D99" s="23"/>
      <c r="E99" s="248" t="s">
        <v>4</v>
      </c>
      <c r="F99" s="24"/>
      <c r="G99" s="25"/>
      <c r="H99" s="26"/>
      <c r="I99" s="27"/>
      <c r="J99" s="28"/>
      <c r="K99" s="479"/>
      <c r="L99" s="479"/>
      <c r="M99" s="230"/>
    </row>
    <row r="100" spans="1:13" ht="15" x14ac:dyDescent="0.25">
      <c r="A100" s="473"/>
      <c r="B100" s="477"/>
      <c r="C100" s="23"/>
      <c r="D100" s="23"/>
      <c r="E100" s="248" t="s">
        <v>4</v>
      </c>
      <c r="F100" s="24"/>
      <c r="G100" s="25"/>
      <c r="H100" s="26"/>
      <c r="I100" s="27"/>
      <c r="J100" s="28"/>
      <c r="K100" s="480"/>
      <c r="L100" s="480"/>
      <c r="M100" s="230"/>
    </row>
    <row r="101" spans="1:13" ht="15" x14ac:dyDescent="0.25">
      <c r="A101" s="473"/>
      <c r="B101" s="477"/>
      <c r="C101" s="23"/>
      <c r="D101" s="23"/>
      <c r="E101" s="248" t="s">
        <v>4</v>
      </c>
      <c r="F101" s="24"/>
      <c r="G101" s="24"/>
      <c r="H101" s="26"/>
      <c r="I101" s="27"/>
      <c r="J101" s="28"/>
      <c r="K101" s="480"/>
      <c r="L101" s="480"/>
      <c r="M101" s="230"/>
    </row>
    <row r="102" spans="1:13" ht="15" x14ac:dyDescent="0.25">
      <c r="A102" s="474"/>
      <c r="B102" s="477"/>
      <c r="C102" s="23"/>
      <c r="D102" s="23"/>
      <c r="E102" s="248" t="s">
        <v>4</v>
      </c>
      <c r="F102" s="24"/>
      <c r="G102" s="24"/>
      <c r="H102" s="26"/>
      <c r="I102" s="27"/>
      <c r="J102" s="28"/>
      <c r="K102" s="480"/>
      <c r="L102" s="480"/>
      <c r="M102" s="230"/>
    </row>
    <row r="103" spans="1:13" ht="15" x14ac:dyDescent="0.25">
      <c r="A103" s="474"/>
      <c r="B103" s="477"/>
      <c r="C103" s="23"/>
      <c r="D103" s="23"/>
      <c r="E103" s="248" t="s">
        <v>4</v>
      </c>
      <c r="F103" s="24"/>
      <c r="G103" s="24"/>
      <c r="H103" s="26"/>
      <c r="I103" s="27"/>
      <c r="J103" s="28"/>
      <c r="K103" s="480"/>
      <c r="L103" s="480"/>
      <c r="M103" s="230"/>
    </row>
    <row r="104" spans="1:13" ht="15" x14ac:dyDescent="0.25">
      <c r="A104" s="474"/>
      <c r="B104" s="477"/>
      <c r="C104" s="23"/>
      <c r="D104" s="23"/>
      <c r="E104" s="248" t="s">
        <v>4</v>
      </c>
      <c r="F104" s="24"/>
      <c r="G104" s="24"/>
      <c r="H104" s="26"/>
      <c r="I104" s="27"/>
      <c r="J104" s="28"/>
      <c r="K104" s="480"/>
      <c r="L104" s="480"/>
      <c r="M104" s="230"/>
    </row>
    <row r="105" spans="1:13" ht="15" x14ac:dyDescent="0.25">
      <c r="A105" s="474"/>
      <c r="B105" s="477"/>
      <c r="C105" s="23"/>
      <c r="D105" s="23"/>
      <c r="E105" s="248" t="s">
        <v>4</v>
      </c>
      <c r="F105" s="24"/>
      <c r="G105" s="24"/>
      <c r="H105" s="26"/>
      <c r="I105" s="27"/>
      <c r="J105" s="28"/>
      <c r="K105" s="480"/>
      <c r="L105" s="480"/>
      <c r="M105" s="230"/>
    </row>
    <row r="106" spans="1:13" ht="15" x14ac:dyDescent="0.25">
      <c r="A106" s="475"/>
      <c r="B106" s="478"/>
      <c r="C106" s="29"/>
      <c r="D106" s="29"/>
      <c r="E106" s="251" t="s">
        <v>4</v>
      </c>
      <c r="F106" s="30"/>
      <c r="G106" s="30"/>
      <c r="H106" s="31"/>
      <c r="I106" s="32"/>
      <c r="J106" s="33"/>
      <c r="K106" s="481"/>
      <c r="L106" s="481"/>
      <c r="M106" s="230"/>
    </row>
    <row r="107" spans="1:13" ht="15" x14ac:dyDescent="0.25">
      <c r="A107" s="250"/>
      <c r="B107" s="477">
        <f>Eelarve!E35</f>
        <v>0</v>
      </c>
      <c r="C107" s="477">
        <f>Eelarve!F35</f>
        <v>0</v>
      </c>
      <c r="D107" s="477">
        <f>Eelarve!G35</f>
        <v>0</v>
      </c>
      <c r="E107" s="483" t="str">
        <f>Eelarve!H35</f>
        <v>x</v>
      </c>
      <c r="F107" s="460" t="s">
        <v>113</v>
      </c>
      <c r="G107" s="461"/>
      <c r="H107" s="461"/>
      <c r="I107" s="461"/>
      <c r="J107" s="462"/>
      <c r="K107" s="469">
        <f>B107-C109-D109</f>
        <v>0</v>
      </c>
      <c r="L107" s="511">
        <f>IFERROR(C109/C107,0)</f>
        <v>0</v>
      </c>
      <c r="M107" s="230"/>
    </row>
    <row r="108" spans="1:13" ht="4.5" customHeight="1" x14ac:dyDescent="0.2">
      <c r="A108" s="472" t="str">
        <f>Eelarve!A35</f>
        <v>2.10. Töötuskindlustusmakse 0,8%</v>
      </c>
      <c r="B108" s="482"/>
      <c r="C108" s="482"/>
      <c r="D108" s="482"/>
      <c r="E108" s="482"/>
      <c r="F108" s="463"/>
      <c r="G108" s="464"/>
      <c r="H108" s="464"/>
      <c r="I108" s="464"/>
      <c r="J108" s="465"/>
      <c r="K108" s="470"/>
      <c r="L108" s="512"/>
      <c r="M108" s="230"/>
    </row>
    <row r="109" spans="1:13" ht="28.5" customHeight="1" x14ac:dyDescent="0.2">
      <c r="A109" s="472"/>
      <c r="B109" s="476"/>
      <c r="C109" s="252">
        <f>((C10+C23+C35+C47+C88+C98+C78+C68+C58)*0.8%)+C110+C111+C112</f>
        <v>0</v>
      </c>
      <c r="D109" s="252">
        <f>((D10+D23+D35+D47+D88+D98+D78+D68+D58)*0.8%)+D110+D111+D112</f>
        <v>0</v>
      </c>
      <c r="E109" s="252" t="s">
        <v>4</v>
      </c>
      <c r="F109" s="466"/>
      <c r="G109" s="467"/>
      <c r="H109" s="467"/>
      <c r="I109" s="467"/>
      <c r="J109" s="468"/>
      <c r="K109" s="471"/>
      <c r="L109" s="513"/>
      <c r="M109" s="230"/>
    </row>
    <row r="110" spans="1:13" ht="15" x14ac:dyDescent="0.25">
      <c r="A110" s="473"/>
      <c r="B110" s="477"/>
      <c r="C110" s="23"/>
      <c r="D110" s="23"/>
      <c r="E110" s="248" t="s">
        <v>4</v>
      </c>
      <c r="F110" s="24"/>
      <c r="G110" s="25"/>
      <c r="H110" s="26"/>
      <c r="I110" s="27"/>
      <c r="J110" s="28"/>
      <c r="K110" s="479"/>
      <c r="L110" s="479"/>
      <c r="M110" s="230"/>
    </row>
    <row r="111" spans="1:13" ht="15" x14ac:dyDescent="0.25">
      <c r="A111" s="473"/>
      <c r="B111" s="477"/>
      <c r="C111" s="23"/>
      <c r="D111" s="23"/>
      <c r="E111" s="248" t="s">
        <v>4</v>
      </c>
      <c r="F111" s="24"/>
      <c r="G111" s="25"/>
      <c r="H111" s="26"/>
      <c r="I111" s="27"/>
      <c r="J111" s="28"/>
      <c r="K111" s="480"/>
      <c r="L111" s="480"/>
      <c r="M111" s="230"/>
    </row>
    <row r="112" spans="1:13" ht="15" x14ac:dyDescent="0.25">
      <c r="A112" s="473"/>
      <c r="B112" s="477"/>
      <c r="C112" s="105"/>
      <c r="D112" s="105"/>
      <c r="E112" s="251" t="s">
        <v>4</v>
      </c>
      <c r="F112" s="24"/>
      <c r="G112" s="24"/>
      <c r="H112" s="26"/>
      <c r="I112" s="27"/>
      <c r="J112" s="28"/>
      <c r="K112" s="480"/>
      <c r="L112" s="480"/>
      <c r="M112" s="230"/>
    </row>
    <row r="113" spans="1:13" ht="15" x14ac:dyDescent="0.25">
      <c r="A113" s="247"/>
      <c r="B113" s="483">
        <f>Eelarve!E36</f>
        <v>0</v>
      </c>
      <c r="C113" s="483">
        <f>Eelarve!F36</f>
        <v>0</v>
      </c>
      <c r="D113" s="483">
        <f>Eelarve!G36</f>
        <v>0</v>
      </c>
      <c r="E113" s="483" t="str">
        <f>Eelarve!H36</f>
        <v>x</v>
      </c>
      <c r="F113" s="460" t="s">
        <v>113</v>
      </c>
      <c r="G113" s="461"/>
      <c r="H113" s="461"/>
      <c r="I113" s="461"/>
      <c r="J113" s="462"/>
      <c r="K113" s="469">
        <f>B113-C115-D115</f>
        <v>0</v>
      </c>
      <c r="L113" s="511">
        <f>IFERROR(C115/C113,0)</f>
        <v>0</v>
      </c>
      <c r="M113" s="230"/>
    </row>
    <row r="114" spans="1:13" ht="4.5" customHeight="1" x14ac:dyDescent="0.2">
      <c r="A114" s="472" t="str">
        <f>Eelarve!A36</f>
        <v>2.11. Sotsiaalmaks 33%</v>
      </c>
      <c r="B114" s="482"/>
      <c r="C114" s="482"/>
      <c r="D114" s="482"/>
      <c r="E114" s="482"/>
      <c r="F114" s="463"/>
      <c r="G114" s="464"/>
      <c r="H114" s="464"/>
      <c r="I114" s="464"/>
      <c r="J114" s="465"/>
      <c r="K114" s="470"/>
      <c r="L114" s="512"/>
      <c r="M114" s="230"/>
    </row>
    <row r="115" spans="1:13" ht="27" customHeight="1" x14ac:dyDescent="0.2">
      <c r="A115" s="472"/>
      <c r="B115" s="476"/>
      <c r="C115" s="252">
        <f>((C10+C23+C35+C47+C88+C98+C78+C68+C58)*33%)+C116+C117+C118</f>
        <v>0</v>
      </c>
      <c r="D115" s="252">
        <f>((D10+D23+D35+D47+D88+D98+D78+D68+D58)*33%)+D116+D117+D118</f>
        <v>0</v>
      </c>
      <c r="E115" s="252" t="s">
        <v>4</v>
      </c>
      <c r="F115" s="466"/>
      <c r="G115" s="467"/>
      <c r="H115" s="467"/>
      <c r="I115" s="467"/>
      <c r="J115" s="468"/>
      <c r="K115" s="471"/>
      <c r="L115" s="513"/>
      <c r="M115" s="230"/>
    </row>
    <row r="116" spans="1:13" ht="15" x14ac:dyDescent="0.25">
      <c r="A116" s="473"/>
      <c r="B116" s="477"/>
      <c r="C116" s="23"/>
      <c r="D116" s="23"/>
      <c r="E116" s="248" t="s">
        <v>4</v>
      </c>
      <c r="F116" s="24"/>
      <c r="G116" s="25"/>
      <c r="H116" s="26"/>
      <c r="I116" s="27"/>
      <c r="J116" s="28"/>
      <c r="K116" s="479"/>
      <c r="L116" s="479"/>
      <c r="M116" s="230"/>
    </row>
    <row r="117" spans="1:13" ht="15" x14ac:dyDescent="0.25">
      <c r="A117" s="473"/>
      <c r="B117" s="477"/>
      <c r="C117" s="23"/>
      <c r="D117" s="23"/>
      <c r="E117" s="248" t="s">
        <v>4</v>
      </c>
      <c r="F117" s="24"/>
      <c r="G117" s="25"/>
      <c r="H117" s="26"/>
      <c r="I117" s="27"/>
      <c r="J117" s="28"/>
      <c r="K117" s="480"/>
      <c r="L117" s="480"/>
      <c r="M117" s="230"/>
    </row>
    <row r="118" spans="1:13" ht="15" x14ac:dyDescent="0.25">
      <c r="A118" s="473"/>
      <c r="B118" s="477"/>
      <c r="C118" s="105"/>
      <c r="D118" s="105"/>
      <c r="E118" s="251" t="s">
        <v>4</v>
      </c>
      <c r="F118" s="24"/>
      <c r="G118" s="24"/>
      <c r="H118" s="26"/>
      <c r="I118" s="27"/>
      <c r="J118" s="28"/>
      <c r="K118" s="480"/>
      <c r="L118" s="480"/>
      <c r="M118" s="230"/>
    </row>
    <row r="119" spans="1:13" ht="15" x14ac:dyDescent="0.25">
      <c r="A119" s="247"/>
      <c r="B119" s="483">
        <f>Eelarve!E37</f>
        <v>0</v>
      </c>
      <c r="C119" s="483" t="str">
        <f>Eelarve!F37</f>
        <v>x</v>
      </c>
      <c r="D119" s="483" t="str">
        <f>Eelarve!G37</f>
        <v>x</v>
      </c>
      <c r="E119" s="483">
        <f>Eelarve!H37</f>
        <v>0</v>
      </c>
      <c r="F119" s="484"/>
      <c r="G119" s="485"/>
      <c r="H119" s="485"/>
      <c r="I119" s="485"/>
      <c r="J119" s="486"/>
      <c r="K119" s="469">
        <f>B119-E121</f>
        <v>0</v>
      </c>
      <c r="L119" s="514"/>
      <c r="M119" s="230"/>
    </row>
    <row r="120" spans="1:13" ht="4.5" customHeight="1" x14ac:dyDescent="0.2">
      <c r="A120" s="472" t="str">
        <f>Eelarve!A37</f>
        <v>2.12. Vabatahtlik 1</v>
      </c>
      <c r="B120" s="482"/>
      <c r="C120" s="482"/>
      <c r="D120" s="482"/>
      <c r="E120" s="482"/>
      <c r="F120" s="487"/>
      <c r="G120" s="488"/>
      <c r="H120" s="488"/>
      <c r="I120" s="488"/>
      <c r="J120" s="489"/>
      <c r="K120" s="470"/>
      <c r="L120" s="515"/>
      <c r="M120" s="230"/>
    </row>
    <row r="121" spans="1:13" ht="16.5" customHeight="1" x14ac:dyDescent="0.2">
      <c r="A121" s="472"/>
      <c r="B121" s="476"/>
      <c r="C121" s="252" t="s">
        <v>4</v>
      </c>
      <c r="D121" s="252" t="s">
        <v>4</v>
      </c>
      <c r="E121" s="252">
        <f>SUM(E122:E129)</f>
        <v>0</v>
      </c>
      <c r="F121" s="490"/>
      <c r="G121" s="491"/>
      <c r="H121" s="491"/>
      <c r="I121" s="491"/>
      <c r="J121" s="492"/>
      <c r="K121" s="471"/>
      <c r="L121" s="516"/>
      <c r="M121" s="230"/>
    </row>
    <row r="122" spans="1:13" ht="15" x14ac:dyDescent="0.25">
      <c r="A122" s="473"/>
      <c r="B122" s="477"/>
      <c r="C122" s="248" t="s">
        <v>4</v>
      </c>
      <c r="D122" s="248" t="s">
        <v>4</v>
      </c>
      <c r="E122" s="23"/>
      <c r="F122" s="24"/>
      <c r="G122" s="25"/>
      <c r="H122" s="26"/>
      <c r="I122" s="27"/>
      <c r="J122" s="28"/>
      <c r="K122" s="479"/>
      <c r="L122" s="479"/>
      <c r="M122" s="230"/>
    </row>
    <row r="123" spans="1:13" ht="15" x14ac:dyDescent="0.25">
      <c r="A123" s="473"/>
      <c r="B123" s="477"/>
      <c r="C123" s="248" t="s">
        <v>4</v>
      </c>
      <c r="D123" s="248" t="s">
        <v>4</v>
      </c>
      <c r="E123" s="23"/>
      <c r="F123" s="24"/>
      <c r="G123" s="25"/>
      <c r="H123" s="26"/>
      <c r="I123" s="27"/>
      <c r="J123" s="28"/>
      <c r="K123" s="480"/>
      <c r="L123" s="480"/>
      <c r="M123" s="230"/>
    </row>
    <row r="124" spans="1:13" ht="15" x14ac:dyDescent="0.25">
      <c r="A124" s="474"/>
      <c r="B124" s="477"/>
      <c r="C124" s="248" t="s">
        <v>4</v>
      </c>
      <c r="D124" s="248" t="s">
        <v>4</v>
      </c>
      <c r="E124" s="23"/>
      <c r="F124" s="24"/>
      <c r="G124" s="24"/>
      <c r="H124" s="26"/>
      <c r="I124" s="27"/>
      <c r="J124" s="28"/>
      <c r="K124" s="480"/>
      <c r="L124" s="480"/>
      <c r="M124" s="230"/>
    </row>
    <row r="125" spans="1:13" ht="15" x14ac:dyDescent="0.25">
      <c r="A125" s="474"/>
      <c r="B125" s="477"/>
      <c r="C125" s="248" t="s">
        <v>4</v>
      </c>
      <c r="D125" s="248" t="s">
        <v>4</v>
      </c>
      <c r="E125" s="23"/>
      <c r="F125" s="24"/>
      <c r="G125" s="24"/>
      <c r="H125" s="26"/>
      <c r="I125" s="27"/>
      <c r="J125" s="28"/>
      <c r="K125" s="480"/>
      <c r="L125" s="480"/>
      <c r="M125" s="230"/>
    </row>
    <row r="126" spans="1:13" ht="15" x14ac:dyDescent="0.25">
      <c r="A126" s="474"/>
      <c r="B126" s="477"/>
      <c r="C126" s="248" t="s">
        <v>4</v>
      </c>
      <c r="D126" s="248" t="s">
        <v>4</v>
      </c>
      <c r="E126" s="23"/>
      <c r="F126" s="24"/>
      <c r="G126" s="24"/>
      <c r="H126" s="26"/>
      <c r="I126" s="27"/>
      <c r="J126" s="28"/>
      <c r="K126" s="480"/>
      <c r="L126" s="480"/>
      <c r="M126" s="230"/>
    </row>
    <row r="127" spans="1:13" ht="15" x14ac:dyDescent="0.25">
      <c r="A127" s="474"/>
      <c r="B127" s="477"/>
      <c r="C127" s="248" t="s">
        <v>4</v>
      </c>
      <c r="D127" s="248" t="s">
        <v>4</v>
      </c>
      <c r="E127" s="23"/>
      <c r="F127" s="24"/>
      <c r="G127" s="24"/>
      <c r="H127" s="26"/>
      <c r="I127" s="27"/>
      <c r="J127" s="28"/>
      <c r="K127" s="480"/>
      <c r="L127" s="480"/>
      <c r="M127" s="230"/>
    </row>
    <row r="128" spans="1:13" ht="15" x14ac:dyDescent="0.25">
      <c r="A128" s="474"/>
      <c r="B128" s="477"/>
      <c r="C128" s="248" t="s">
        <v>4</v>
      </c>
      <c r="D128" s="248" t="s">
        <v>4</v>
      </c>
      <c r="E128" s="23"/>
      <c r="F128" s="24"/>
      <c r="G128" s="24"/>
      <c r="H128" s="26"/>
      <c r="I128" s="27"/>
      <c r="J128" s="28"/>
      <c r="K128" s="480"/>
      <c r="L128" s="480"/>
      <c r="M128" s="230"/>
    </row>
    <row r="129" spans="1:13" ht="15" x14ac:dyDescent="0.25">
      <c r="A129" s="475"/>
      <c r="B129" s="478"/>
      <c r="C129" s="249" t="s">
        <v>4</v>
      </c>
      <c r="D129" s="249" t="s">
        <v>4</v>
      </c>
      <c r="E129" s="29"/>
      <c r="F129" s="30"/>
      <c r="G129" s="30"/>
      <c r="H129" s="31"/>
      <c r="I129" s="32"/>
      <c r="J129" s="33"/>
      <c r="K129" s="481"/>
      <c r="L129" s="481"/>
      <c r="M129" s="230"/>
    </row>
    <row r="130" spans="1:13" ht="15" x14ac:dyDescent="0.25">
      <c r="A130" s="250"/>
      <c r="B130" s="477">
        <f>Eelarve!E38</f>
        <v>0</v>
      </c>
      <c r="C130" s="483" t="str">
        <f>Eelarve!F38</f>
        <v>x</v>
      </c>
      <c r="D130" s="483" t="str">
        <f>Eelarve!G38</f>
        <v>x</v>
      </c>
      <c r="E130" s="477">
        <f>Eelarve!H38</f>
        <v>0</v>
      </c>
      <c r="F130" s="484"/>
      <c r="G130" s="485"/>
      <c r="H130" s="485"/>
      <c r="I130" s="485"/>
      <c r="J130" s="486"/>
      <c r="K130" s="469">
        <f>B130-E132</f>
        <v>0</v>
      </c>
      <c r="L130" s="514"/>
      <c r="M130" s="230"/>
    </row>
    <row r="131" spans="1:13" ht="12.75" customHeight="1" x14ac:dyDescent="0.2">
      <c r="A131" s="472" t="str">
        <f>Eelarve!A38</f>
        <v>2.13. Vabatahtlik 2</v>
      </c>
      <c r="B131" s="482"/>
      <c r="C131" s="482"/>
      <c r="D131" s="482"/>
      <c r="E131" s="482"/>
      <c r="F131" s="487"/>
      <c r="G131" s="488"/>
      <c r="H131" s="488"/>
      <c r="I131" s="488"/>
      <c r="J131" s="489"/>
      <c r="K131" s="470"/>
      <c r="L131" s="515"/>
      <c r="M131" s="230"/>
    </row>
    <row r="132" spans="1:13" ht="16.5" customHeight="1" x14ac:dyDescent="0.2">
      <c r="A132" s="472"/>
      <c r="B132" s="476"/>
      <c r="C132" s="252" t="s">
        <v>4</v>
      </c>
      <c r="D132" s="252" t="s">
        <v>4</v>
      </c>
      <c r="E132" s="252">
        <f>SUM(E133:E140)</f>
        <v>0</v>
      </c>
      <c r="F132" s="490"/>
      <c r="G132" s="491"/>
      <c r="H132" s="491"/>
      <c r="I132" s="491"/>
      <c r="J132" s="492"/>
      <c r="K132" s="471"/>
      <c r="L132" s="516"/>
      <c r="M132" s="230"/>
    </row>
    <row r="133" spans="1:13" ht="15" x14ac:dyDescent="0.25">
      <c r="A133" s="473"/>
      <c r="B133" s="477"/>
      <c r="C133" s="248" t="s">
        <v>4</v>
      </c>
      <c r="D133" s="248" t="s">
        <v>4</v>
      </c>
      <c r="E133" s="23"/>
      <c r="F133" s="24"/>
      <c r="G133" s="25"/>
      <c r="H133" s="26"/>
      <c r="I133" s="27"/>
      <c r="J133" s="28"/>
      <c r="K133" s="479"/>
      <c r="L133" s="479"/>
      <c r="M133" s="230"/>
    </row>
    <row r="134" spans="1:13" ht="15" x14ac:dyDescent="0.25">
      <c r="A134" s="473"/>
      <c r="B134" s="477"/>
      <c r="C134" s="248" t="s">
        <v>4</v>
      </c>
      <c r="D134" s="248" t="s">
        <v>4</v>
      </c>
      <c r="E134" s="23"/>
      <c r="F134" s="24"/>
      <c r="G134" s="25"/>
      <c r="H134" s="26"/>
      <c r="I134" s="27"/>
      <c r="J134" s="28"/>
      <c r="K134" s="480"/>
      <c r="L134" s="480"/>
      <c r="M134" s="230"/>
    </row>
    <row r="135" spans="1:13" ht="15" x14ac:dyDescent="0.25">
      <c r="A135" s="474"/>
      <c r="B135" s="477"/>
      <c r="C135" s="248" t="s">
        <v>4</v>
      </c>
      <c r="D135" s="248" t="s">
        <v>4</v>
      </c>
      <c r="E135" s="23"/>
      <c r="F135" s="24"/>
      <c r="G135" s="24"/>
      <c r="H135" s="26"/>
      <c r="I135" s="27"/>
      <c r="J135" s="28"/>
      <c r="K135" s="480"/>
      <c r="L135" s="480"/>
      <c r="M135" s="230"/>
    </row>
    <row r="136" spans="1:13" ht="15" x14ac:dyDescent="0.25">
      <c r="A136" s="474"/>
      <c r="B136" s="477"/>
      <c r="C136" s="248" t="s">
        <v>4</v>
      </c>
      <c r="D136" s="248" t="s">
        <v>4</v>
      </c>
      <c r="E136" s="23"/>
      <c r="F136" s="24"/>
      <c r="G136" s="24"/>
      <c r="H136" s="26"/>
      <c r="I136" s="27"/>
      <c r="J136" s="28"/>
      <c r="K136" s="480"/>
      <c r="L136" s="480"/>
      <c r="M136" s="230"/>
    </row>
    <row r="137" spans="1:13" ht="15" x14ac:dyDescent="0.25">
      <c r="A137" s="474"/>
      <c r="B137" s="477"/>
      <c r="C137" s="248" t="s">
        <v>4</v>
      </c>
      <c r="D137" s="248" t="s">
        <v>4</v>
      </c>
      <c r="E137" s="23"/>
      <c r="F137" s="24"/>
      <c r="G137" s="24"/>
      <c r="H137" s="26"/>
      <c r="I137" s="27"/>
      <c r="J137" s="28"/>
      <c r="K137" s="480"/>
      <c r="L137" s="480"/>
      <c r="M137" s="230"/>
    </row>
    <row r="138" spans="1:13" ht="15" x14ac:dyDescent="0.25">
      <c r="A138" s="474"/>
      <c r="B138" s="477"/>
      <c r="C138" s="248" t="s">
        <v>4</v>
      </c>
      <c r="D138" s="248" t="s">
        <v>4</v>
      </c>
      <c r="E138" s="23"/>
      <c r="F138" s="24"/>
      <c r="G138" s="24"/>
      <c r="H138" s="26"/>
      <c r="I138" s="27"/>
      <c r="J138" s="28"/>
      <c r="K138" s="480"/>
      <c r="L138" s="480"/>
      <c r="M138" s="230"/>
    </row>
    <row r="139" spans="1:13" ht="15" x14ac:dyDescent="0.25">
      <c r="A139" s="474"/>
      <c r="B139" s="477"/>
      <c r="C139" s="248" t="s">
        <v>4</v>
      </c>
      <c r="D139" s="248" t="s">
        <v>4</v>
      </c>
      <c r="E139" s="23"/>
      <c r="F139" s="24"/>
      <c r="G139" s="24"/>
      <c r="H139" s="26"/>
      <c r="I139" s="27"/>
      <c r="J139" s="28"/>
      <c r="K139" s="480"/>
      <c r="L139" s="480"/>
      <c r="M139" s="230"/>
    </row>
    <row r="140" spans="1:13" ht="15" x14ac:dyDescent="0.25">
      <c r="A140" s="475"/>
      <c r="B140" s="478"/>
      <c r="C140" s="251" t="s">
        <v>4</v>
      </c>
      <c r="D140" s="251" t="s">
        <v>4</v>
      </c>
      <c r="E140" s="29"/>
      <c r="F140" s="30"/>
      <c r="G140" s="30"/>
      <c r="H140" s="31"/>
      <c r="I140" s="32"/>
      <c r="J140" s="33"/>
      <c r="K140" s="481"/>
      <c r="L140" s="481"/>
      <c r="M140" s="230"/>
    </row>
    <row r="141" spans="1:13" ht="15" x14ac:dyDescent="0.25">
      <c r="A141" s="250"/>
      <c r="B141" s="477">
        <f>Eelarve!E39</f>
        <v>0</v>
      </c>
      <c r="C141" s="483" t="str">
        <f>Eelarve!F39</f>
        <v>x</v>
      </c>
      <c r="D141" s="483" t="str">
        <f>Eelarve!G39</f>
        <v>x</v>
      </c>
      <c r="E141" s="477">
        <f>Eelarve!H39</f>
        <v>0</v>
      </c>
      <c r="F141" s="484"/>
      <c r="G141" s="485"/>
      <c r="H141" s="485"/>
      <c r="I141" s="485"/>
      <c r="J141" s="486"/>
      <c r="K141" s="469">
        <f>B141-E143</f>
        <v>0</v>
      </c>
      <c r="L141" s="514"/>
      <c r="M141" s="230"/>
    </row>
    <row r="142" spans="1:13" ht="12.75" customHeight="1" x14ac:dyDescent="0.2">
      <c r="A142" s="472" t="str">
        <f>Eelarve!A39</f>
        <v xml:space="preserve">2.14. </v>
      </c>
      <c r="B142" s="482"/>
      <c r="C142" s="482"/>
      <c r="D142" s="482"/>
      <c r="E142" s="482"/>
      <c r="F142" s="487"/>
      <c r="G142" s="488"/>
      <c r="H142" s="488"/>
      <c r="I142" s="488"/>
      <c r="J142" s="489"/>
      <c r="K142" s="470"/>
      <c r="L142" s="515"/>
      <c r="M142" s="230"/>
    </row>
    <row r="143" spans="1:13" ht="16.5" customHeight="1" x14ac:dyDescent="0.2">
      <c r="A143" s="472"/>
      <c r="B143" s="476"/>
      <c r="C143" s="252" t="s">
        <v>4</v>
      </c>
      <c r="D143" s="252" t="s">
        <v>4</v>
      </c>
      <c r="E143" s="252">
        <f>SUM(E144:E151)</f>
        <v>0</v>
      </c>
      <c r="F143" s="490"/>
      <c r="G143" s="491"/>
      <c r="H143" s="491"/>
      <c r="I143" s="491"/>
      <c r="J143" s="492"/>
      <c r="K143" s="471"/>
      <c r="L143" s="516"/>
      <c r="M143" s="230"/>
    </row>
    <row r="144" spans="1:13" ht="15" x14ac:dyDescent="0.25">
      <c r="A144" s="473"/>
      <c r="B144" s="477"/>
      <c r="C144" s="248" t="s">
        <v>4</v>
      </c>
      <c r="D144" s="248" t="s">
        <v>4</v>
      </c>
      <c r="E144" s="23"/>
      <c r="F144" s="24"/>
      <c r="G144" s="25"/>
      <c r="H144" s="26"/>
      <c r="I144" s="27"/>
      <c r="J144" s="28"/>
      <c r="K144" s="479"/>
      <c r="L144" s="479"/>
      <c r="M144" s="230"/>
    </row>
    <row r="145" spans="1:13" ht="15" x14ac:dyDescent="0.25">
      <c r="A145" s="473"/>
      <c r="B145" s="477"/>
      <c r="C145" s="248" t="s">
        <v>4</v>
      </c>
      <c r="D145" s="248" t="s">
        <v>4</v>
      </c>
      <c r="E145" s="23"/>
      <c r="F145" s="24"/>
      <c r="G145" s="25"/>
      <c r="H145" s="26"/>
      <c r="I145" s="27"/>
      <c r="J145" s="28"/>
      <c r="K145" s="480"/>
      <c r="L145" s="480"/>
      <c r="M145" s="230"/>
    </row>
    <row r="146" spans="1:13" ht="15" x14ac:dyDescent="0.25">
      <c r="A146" s="474"/>
      <c r="B146" s="477"/>
      <c r="C146" s="248" t="s">
        <v>4</v>
      </c>
      <c r="D146" s="248" t="s">
        <v>4</v>
      </c>
      <c r="E146" s="23"/>
      <c r="F146" s="24"/>
      <c r="G146" s="24"/>
      <c r="H146" s="26"/>
      <c r="I146" s="27"/>
      <c r="J146" s="28"/>
      <c r="K146" s="480"/>
      <c r="L146" s="480"/>
      <c r="M146" s="230"/>
    </row>
    <row r="147" spans="1:13" ht="15" x14ac:dyDescent="0.25">
      <c r="A147" s="474"/>
      <c r="B147" s="477"/>
      <c r="C147" s="248" t="s">
        <v>4</v>
      </c>
      <c r="D147" s="248" t="s">
        <v>4</v>
      </c>
      <c r="E147" s="23"/>
      <c r="F147" s="24"/>
      <c r="G147" s="24"/>
      <c r="H147" s="26"/>
      <c r="I147" s="27"/>
      <c r="J147" s="28"/>
      <c r="K147" s="480"/>
      <c r="L147" s="480"/>
      <c r="M147" s="230"/>
    </row>
    <row r="148" spans="1:13" ht="15" x14ac:dyDescent="0.25">
      <c r="A148" s="474"/>
      <c r="B148" s="477"/>
      <c r="C148" s="248" t="s">
        <v>4</v>
      </c>
      <c r="D148" s="248" t="s">
        <v>4</v>
      </c>
      <c r="E148" s="23"/>
      <c r="F148" s="24"/>
      <c r="G148" s="24"/>
      <c r="H148" s="26"/>
      <c r="I148" s="27"/>
      <c r="J148" s="28"/>
      <c r="K148" s="480"/>
      <c r="L148" s="480"/>
      <c r="M148" s="230"/>
    </row>
    <row r="149" spans="1:13" ht="15" x14ac:dyDescent="0.25">
      <c r="A149" s="474"/>
      <c r="B149" s="477"/>
      <c r="C149" s="248" t="s">
        <v>4</v>
      </c>
      <c r="D149" s="248" t="s">
        <v>4</v>
      </c>
      <c r="E149" s="23"/>
      <c r="F149" s="24"/>
      <c r="G149" s="24"/>
      <c r="H149" s="26"/>
      <c r="I149" s="27"/>
      <c r="J149" s="28"/>
      <c r="K149" s="480"/>
      <c r="L149" s="480"/>
      <c r="M149" s="230"/>
    </row>
    <row r="150" spans="1:13" ht="15" x14ac:dyDescent="0.25">
      <c r="A150" s="474"/>
      <c r="B150" s="477"/>
      <c r="C150" s="248" t="s">
        <v>4</v>
      </c>
      <c r="D150" s="248" t="s">
        <v>4</v>
      </c>
      <c r="E150" s="23"/>
      <c r="F150" s="24"/>
      <c r="G150" s="24"/>
      <c r="H150" s="26"/>
      <c r="I150" s="27"/>
      <c r="J150" s="28"/>
      <c r="K150" s="480"/>
      <c r="L150" s="480"/>
      <c r="M150" s="230"/>
    </row>
    <row r="151" spans="1:13" ht="15" x14ac:dyDescent="0.25">
      <c r="A151" s="475"/>
      <c r="B151" s="478"/>
      <c r="C151" s="251" t="s">
        <v>4</v>
      </c>
      <c r="D151" s="251" t="s">
        <v>4</v>
      </c>
      <c r="E151" s="29"/>
      <c r="F151" s="30"/>
      <c r="G151" s="30"/>
      <c r="H151" s="31"/>
      <c r="I151" s="32"/>
      <c r="J151" s="33"/>
      <c r="K151" s="481"/>
      <c r="L151" s="481"/>
      <c r="M151" s="230"/>
    </row>
    <row r="152" spans="1:13" ht="15" x14ac:dyDescent="0.25">
      <c r="A152" s="250"/>
      <c r="B152" s="477">
        <f>Eelarve!E40</f>
        <v>0</v>
      </c>
      <c r="C152" s="483" t="str">
        <f>Eelarve!F40</f>
        <v>x</v>
      </c>
      <c r="D152" s="483" t="str">
        <f>Eelarve!G40</f>
        <v>x</v>
      </c>
      <c r="E152" s="477">
        <f>Eelarve!H40</f>
        <v>0</v>
      </c>
      <c r="F152" s="484"/>
      <c r="G152" s="485"/>
      <c r="H152" s="485"/>
      <c r="I152" s="485"/>
      <c r="J152" s="486"/>
      <c r="K152" s="469">
        <f>B152-E154</f>
        <v>0</v>
      </c>
      <c r="L152" s="514"/>
      <c r="M152" s="230"/>
    </row>
    <row r="153" spans="1:13" ht="12.75" customHeight="1" x14ac:dyDescent="0.2">
      <c r="A153" s="472" t="str">
        <f>Eelarve!A40</f>
        <v xml:space="preserve">2.15. </v>
      </c>
      <c r="B153" s="482"/>
      <c r="C153" s="482"/>
      <c r="D153" s="482"/>
      <c r="E153" s="482"/>
      <c r="F153" s="487"/>
      <c r="G153" s="488"/>
      <c r="H153" s="488"/>
      <c r="I153" s="488"/>
      <c r="J153" s="489"/>
      <c r="K153" s="470"/>
      <c r="L153" s="515"/>
      <c r="M153" s="230"/>
    </row>
    <row r="154" spans="1:13" ht="16.5" customHeight="1" x14ac:dyDescent="0.2">
      <c r="A154" s="472"/>
      <c r="B154" s="476"/>
      <c r="C154" s="252" t="s">
        <v>4</v>
      </c>
      <c r="D154" s="252" t="s">
        <v>4</v>
      </c>
      <c r="E154" s="252">
        <f>SUM(E155:E162)</f>
        <v>0</v>
      </c>
      <c r="F154" s="490"/>
      <c r="G154" s="491"/>
      <c r="H154" s="491"/>
      <c r="I154" s="491"/>
      <c r="J154" s="492"/>
      <c r="K154" s="471"/>
      <c r="L154" s="516"/>
      <c r="M154" s="230"/>
    </row>
    <row r="155" spans="1:13" ht="15" x14ac:dyDescent="0.25">
      <c r="A155" s="473"/>
      <c r="B155" s="477"/>
      <c r="C155" s="248" t="s">
        <v>4</v>
      </c>
      <c r="D155" s="248" t="s">
        <v>4</v>
      </c>
      <c r="E155" s="23"/>
      <c r="F155" s="24"/>
      <c r="G155" s="25"/>
      <c r="H155" s="26"/>
      <c r="I155" s="27"/>
      <c r="J155" s="28"/>
      <c r="K155" s="479"/>
      <c r="L155" s="479"/>
      <c r="M155" s="230"/>
    </row>
    <row r="156" spans="1:13" ht="15" x14ac:dyDescent="0.25">
      <c r="A156" s="473"/>
      <c r="B156" s="477"/>
      <c r="C156" s="248" t="s">
        <v>4</v>
      </c>
      <c r="D156" s="248" t="s">
        <v>4</v>
      </c>
      <c r="E156" s="23"/>
      <c r="F156" s="24"/>
      <c r="G156" s="25"/>
      <c r="H156" s="26"/>
      <c r="I156" s="27"/>
      <c r="J156" s="28"/>
      <c r="K156" s="480"/>
      <c r="L156" s="480"/>
      <c r="M156" s="230"/>
    </row>
    <row r="157" spans="1:13" ht="15" x14ac:dyDescent="0.25">
      <c r="A157" s="474"/>
      <c r="B157" s="477"/>
      <c r="C157" s="248" t="s">
        <v>4</v>
      </c>
      <c r="D157" s="248" t="s">
        <v>4</v>
      </c>
      <c r="E157" s="23"/>
      <c r="F157" s="24"/>
      <c r="G157" s="24"/>
      <c r="H157" s="26"/>
      <c r="I157" s="27"/>
      <c r="J157" s="28"/>
      <c r="K157" s="480"/>
      <c r="L157" s="480"/>
      <c r="M157" s="230"/>
    </row>
    <row r="158" spans="1:13" ht="15" x14ac:dyDescent="0.25">
      <c r="A158" s="474"/>
      <c r="B158" s="477"/>
      <c r="C158" s="248" t="s">
        <v>4</v>
      </c>
      <c r="D158" s="248" t="s">
        <v>4</v>
      </c>
      <c r="E158" s="23"/>
      <c r="F158" s="24"/>
      <c r="G158" s="24"/>
      <c r="H158" s="26"/>
      <c r="I158" s="27"/>
      <c r="J158" s="28"/>
      <c r="K158" s="480"/>
      <c r="L158" s="480"/>
      <c r="M158" s="230"/>
    </row>
    <row r="159" spans="1:13" ht="15" x14ac:dyDescent="0.25">
      <c r="A159" s="474"/>
      <c r="B159" s="477"/>
      <c r="C159" s="248" t="s">
        <v>4</v>
      </c>
      <c r="D159" s="248" t="s">
        <v>4</v>
      </c>
      <c r="E159" s="23"/>
      <c r="F159" s="24"/>
      <c r="G159" s="24"/>
      <c r="H159" s="26"/>
      <c r="I159" s="27"/>
      <c r="J159" s="28"/>
      <c r="K159" s="480"/>
      <c r="L159" s="480"/>
      <c r="M159" s="230"/>
    </row>
    <row r="160" spans="1:13" ht="15" x14ac:dyDescent="0.25">
      <c r="A160" s="474"/>
      <c r="B160" s="477"/>
      <c r="C160" s="248" t="s">
        <v>4</v>
      </c>
      <c r="D160" s="248" t="s">
        <v>4</v>
      </c>
      <c r="E160" s="23"/>
      <c r="F160" s="24"/>
      <c r="G160" s="24"/>
      <c r="H160" s="26"/>
      <c r="I160" s="27"/>
      <c r="J160" s="28"/>
      <c r="K160" s="480"/>
      <c r="L160" s="480"/>
      <c r="M160" s="230"/>
    </row>
    <row r="161" spans="1:13" ht="15" x14ac:dyDescent="0.25">
      <c r="A161" s="474"/>
      <c r="B161" s="477"/>
      <c r="C161" s="248" t="s">
        <v>4</v>
      </c>
      <c r="D161" s="248" t="s">
        <v>4</v>
      </c>
      <c r="E161" s="23"/>
      <c r="F161" s="24"/>
      <c r="G161" s="24"/>
      <c r="H161" s="26"/>
      <c r="I161" s="27"/>
      <c r="J161" s="28"/>
      <c r="K161" s="480"/>
      <c r="L161" s="480"/>
      <c r="M161" s="230"/>
    </row>
    <row r="162" spans="1:13" ht="15" x14ac:dyDescent="0.25">
      <c r="A162" s="475"/>
      <c r="B162" s="478"/>
      <c r="C162" s="249" t="s">
        <v>4</v>
      </c>
      <c r="D162" s="249" t="s">
        <v>4</v>
      </c>
      <c r="E162" s="29"/>
      <c r="F162" s="30"/>
      <c r="G162" s="30"/>
      <c r="H162" s="31"/>
      <c r="I162" s="32"/>
      <c r="J162" s="33"/>
      <c r="K162" s="481"/>
      <c r="L162" s="481"/>
      <c r="M162" s="230"/>
    </row>
  </sheetData>
  <sheetProtection algorithmName="SHA-512" hashValue="idazKAcb+e0Z/WKexqt0/AQjPcykvU+HwcyKlztQV8z5Qygzm9TKrl8T2Jaq7ISyc496SWg6ca0BQ3n868nrBA==" saltValue="sK8If63r5eUUL7gB3FKnig==" spinCount="100000" sheet="1" insertRows="0"/>
  <protectedRanges>
    <protectedRange sqref="E122:J129 E133:J140 E144:J151 E155:J162" name="Range2"/>
    <protectedRange sqref="C11:D20 F11:J20 C24:D32 F24:J32 C36:D44 F36:J44 C48:D55 F48:J55 C89:D95 F89:J95 C99:D106 F99:J106 C110:D112 F110:J112 C116:D118 F116:J118 E122:J129 C59:D65 F59:J65 C69:D75 F69:J75 C79:D85 F79:J85" name="Range1"/>
  </protectedRanges>
  <mergeCells count="177">
    <mergeCell ref="L76:L78"/>
    <mergeCell ref="A77:A85"/>
    <mergeCell ref="B78:B85"/>
    <mergeCell ref="K79:K85"/>
    <mergeCell ref="L79:L85"/>
    <mergeCell ref="L56:L58"/>
    <mergeCell ref="A57:A65"/>
    <mergeCell ref="B58:B65"/>
    <mergeCell ref="K59:K65"/>
    <mergeCell ref="L59:L65"/>
    <mergeCell ref="B66:B67"/>
    <mergeCell ref="C66:C67"/>
    <mergeCell ref="D66:D67"/>
    <mergeCell ref="E66:E67"/>
    <mergeCell ref="F66:J68"/>
    <mergeCell ref="K66:K68"/>
    <mergeCell ref="L66:L68"/>
    <mergeCell ref="A67:A75"/>
    <mergeCell ref="B68:B75"/>
    <mergeCell ref="K69:K75"/>
    <mergeCell ref="L69:L75"/>
    <mergeCell ref="L152:L154"/>
    <mergeCell ref="L155:L162"/>
    <mergeCell ref="L86:L88"/>
    <mergeCell ref="L89:L95"/>
    <mergeCell ref="L96:L98"/>
    <mergeCell ref="L99:L106"/>
    <mergeCell ref="L107:L109"/>
    <mergeCell ref="L110:L112"/>
    <mergeCell ref="L113:L115"/>
    <mergeCell ref="L116:L118"/>
    <mergeCell ref="L119:L121"/>
    <mergeCell ref="L122:L129"/>
    <mergeCell ref="L130:L132"/>
    <mergeCell ref="L133:L140"/>
    <mergeCell ref="L141:L143"/>
    <mergeCell ref="L144:L151"/>
    <mergeCell ref="L5:L7"/>
    <mergeCell ref="L8:L10"/>
    <mergeCell ref="L11:L20"/>
    <mergeCell ref="L21:L23"/>
    <mergeCell ref="L24:L32"/>
    <mergeCell ref="L33:L35"/>
    <mergeCell ref="L36:L44"/>
    <mergeCell ref="L45:L47"/>
    <mergeCell ref="L48:L55"/>
    <mergeCell ref="A97:A106"/>
    <mergeCell ref="B98:B106"/>
    <mergeCell ref="K99:K106"/>
    <mergeCell ref="A34:A44"/>
    <mergeCell ref="B35:B44"/>
    <mergeCell ref="K36:K44"/>
    <mergeCell ref="K122:K129"/>
    <mergeCell ref="B119:B120"/>
    <mergeCell ref="C119:C120"/>
    <mergeCell ref="D119:D120"/>
    <mergeCell ref="B86:B87"/>
    <mergeCell ref="C86:C87"/>
    <mergeCell ref="D86:D87"/>
    <mergeCell ref="F45:J47"/>
    <mergeCell ref="K45:K47"/>
    <mergeCell ref="F86:J88"/>
    <mergeCell ref="E86:E87"/>
    <mergeCell ref="F119:J121"/>
    <mergeCell ref="K119:K121"/>
    <mergeCell ref="A120:A129"/>
    <mergeCell ref="B121:B129"/>
    <mergeCell ref="B56:B57"/>
    <mergeCell ref="C56:C57"/>
    <mergeCell ref="D56:D57"/>
    <mergeCell ref="I2:I3"/>
    <mergeCell ref="D45:D46"/>
    <mergeCell ref="F33:J35"/>
    <mergeCell ref="E96:E97"/>
    <mergeCell ref="A87:A95"/>
    <mergeCell ref="B88:B95"/>
    <mergeCell ref="K89:K95"/>
    <mergeCell ref="F107:J109"/>
    <mergeCell ref="K107:K109"/>
    <mergeCell ref="A108:A112"/>
    <mergeCell ref="B109:B112"/>
    <mergeCell ref="K110:K112"/>
    <mergeCell ref="B107:B108"/>
    <mergeCell ref="C107:C108"/>
    <mergeCell ref="D107:D108"/>
    <mergeCell ref="F96:J98"/>
    <mergeCell ref="K96:K98"/>
    <mergeCell ref="A46:A55"/>
    <mergeCell ref="B47:B55"/>
    <mergeCell ref="K48:K55"/>
    <mergeCell ref="B45:B46"/>
    <mergeCell ref="C45:C46"/>
    <mergeCell ref="E45:E46"/>
    <mergeCell ref="K86:K88"/>
    <mergeCell ref="C8:C9"/>
    <mergeCell ref="D8:D9"/>
    <mergeCell ref="F8:J10"/>
    <mergeCell ref="K8:K10"/>
    <mergeCell ref="E8:E9"/>
    <mergeCell ref="C33:C34"/>
    <mergeCell ref="D33:D34"/>
    <mergeCell ref="E33:E34"/>
    <mergeCell ref="B96:B97"/>
    <mergeCell ref="C96:C97"/>
    <mergeCell ref="D96:D97"/>
    <mergeCell ref="K33:K35"/>
    <mergeCell ref="B33:B34"/>
    <mergeCell ref="E56:E57"/>
    <mergeCell ref="F56:J58"/>
    <mergeCell ref="K56:K58"/>
    <mergeCell ref="B76:B77"/>
    <mergeCell ref="C76:C77"/>
    <mergeCell ref="D76:D77"/>
    <mergeCell ref="E76:E77"/>
    <mergeCell ref="F76:J78"/>
    <mergeCell ref="K76:K78"/>
    <mergeCell ref="A5:A7"/>
    <mergeCell ref="B5:B7"/>
    <mergeCell ref="C5:J5"/>
    <mergeCell ref="K5:K7"/>
    <mergeCell ref="F6:F7"/>
    <mergeCell ref="G6:G7"/>
    <mergeCell ref="H6:H7"/>
    <mergeCell ref="I6:I7"/>
    <mergeCell ref="J6:J7"/>
    <mergeCell ref="C6:E6"/>
    <mergeCell ref="A22:A32"/>
    <mergeCell ref="B23:B32"/>
    <mergeCell ref="K24:K32"/>
    <mergeCell ref="B21:B22"/>
    <mergeCell ref="C21:C22"/>
    <mergeCell ref="D21:D22"/>
    <mergeCell ref="F21:J23"/>
    <mergeCell ref="K21:K23"/>
    <mergeCell ref="E21:E22"/>
    <mergeCell ref="A9:A20"/>
    <mergeCell ref="B10:B20"/>
    <mergeCell ref="K11:K20"/>
    <mergeCell ref="B8:B9"/>
    <mergeCell ref="F130:J132"/>
    <mergeCell ref="K130:K132"/>
    <mergeCell ref="A131:A140"/>
    <mergeCell ref="B132:B140"/>
    <mergeCell ref="K133:K140"/>
    <mergeCell ref="E107:E108"/>
    <mergeCell ref="E113:E114"/>
    <mergeCell ref="E119:E120"/>
    <mergeCell ref="B130:B131"/>
    <mergeCell ref="C130:C131"/>
    <mergeCell ref="D130:D131"/>
    <mergeCell ref="E130:E131"/>
    <mergeCell ref="F113:J115"/>
    <mergeCell ref="K113:K115"/>
    <mergeCell ref="A114:A118"/>
    <mergeCell ref="B115:B118"/>
    <mergeCell ref="K116:K118"/>
    <mergeCell ref="B113:B114"/>
    <mergeCell ref="C113:C114"/>
    <mergeCell ref="D113:D114"/>
    <mergeCell ref="K141:K143"/>
    <mergeCell ref="A142:A151"/>
    <mergeCell ref="B143:B151"/>
    <mergeCell ref="K144:K151"/>
    <mergeCell ref="B152:B153"/>
    <mergeCell ref="C152:C153"/>
    <mergeCell ref="D152:D153"/>
    <mergeCell ref="E152:E153"/>
    <mergeCell ref="F152:J154"/>
    <mergeCell ref="K152:K154"/>
    <mergeCell ref="A153:A162"/>
    <mergeCell ref="B154:B162"/>
    <mergeCell ref="K155:K162"/>
    <mergeCell ref="B141:B142"/>
    <mergeCell ref="C141:C142"/>
    <mergeCell ref="D141:D142"/>
    <mergeCell ref="E141:E142"/>
    <mergeCell ref="F141:J143"/>
  </mergeCells>
  <conditionalFormatting sqref="L152:L154">
    <cfRule type="cellIs" dxfId="47" priority="4" operator="greaterThan">
      <formula>1.1</formula>
    </cfRule>
  </conditionalFormatting>
  <conditionalFormatting sqref="L8:L10">
    <cfRule type="cellIs" dxfId="46" priority="15" operator="greaterThan">
      <formula>1.1</formula>
    </cfRule>
  </conditionalFormatting>
  <conditionalFormatting sqref="L21:L23">
    <cfRule type="cellIs" dxfId="45" priority="14" operator="greaterThan">
      <formula>1.1</formula>
    </cfRule>
  </conditionalFormatting>
  <conditionalFormatting sqref="L33:L35">
    <cfRule type="cellIs" dxfId="44" priority="13" operator="greaterThan">
      <formula>1.1</formula>
    </cfRule>
  </conditionalFormatting>
  <conditionalFormatting sqref="L45:L47">
    <cfRule type="cellIs" dxfId="43" priority="12" operator="greaterThan">
      <formula>1.1</formula>
    </cfRule>
  </conditionalFormatting>
  <conditionalFormatting sqref="L86:L88">
    <cfRule type="cellIs" dxfId="42" priority="11" operator="greaterThan">
      <formula>1.1</formula>
    </cfRule>
  </conditionalFormatting>
  <conditionalFormatting sqref="L96:L98">
    <cfRule type="cellIs" dxfId="41" priority="10" operator="greaterThan">
      <formula>1.1</formula>
    </cfRule>
  </conditionalFormatting>
  <conditionalFormatting sqref="L107:L109">
    <cfRule type="cellIs" dxfId="40" priority="9" operator="greaterThan">
      <formula>1.1</formula>
    </cfRule>
  </conditionalFormatting>
  <conditionalFormatting sqref="L113:L115">
    <cfRule type="cellIs" dxfId="39" priority="8" operator="greaterThan">
      <formula>1.1</formula>
    </cfRule>
  </conditionalFormatting>
  <conditionalFormatting sqref="L119:L121">
    <cfRule type="cellIs" dxfId="38" priority="7" operator="greaterThan">
      <formula>1.1</formula>
    </cfRule>
  </conditionalFormatting>
  <conditionalFormatting sqref="L130:L132">
    <cfRule type="cellIs" dxfId="37" priority="6" operator="greaterThan">
      <formula>1.1</formula>
    </cfRule>
  </conditionalFormatting>
  <conditionalFormatting sqref="L141:L143">
    <cfRule type="cellIs" dxfId="36" priority="5" operator="greaterThan">
      <formula>1.1</formula>
    </cfRule>
  </conditionalFormatting>
  <conditionalFormatting sqref="L56:L58">
    <cfRule type="cellIs" dxfId="35" priority="3" operator="greaterThan">
      <formula>1.1</formula>
    </cfRule>
  </conditionalFormatting>
  <conditionalFormatting sqref="L66:L68">
    <cfRule type="cellIs" dxfId="34" priority="2" operator="greaterThan">
      <formula>1.1</formula>
    </cfRule>
  </conditionalFormatting>
  <conditionalFormatting sqref="L76:L78">
    <cfRule type="cellIs" dxfId="33" priority="1" operator="greaterThan">
      <formula>1.1</formula>
    </cfRule>
  </conditionalFormatting>
  <pageMargins left="0.31496062992125984" right="0.31496062992125984" top="0.55118110236220474" bottom="0.15748031496062992" header="0.31496062992125984" footer="0.31496062992125984"/>
  <pageSetup paperSize="9" scale="72" fitToWidth="0" orientation="landscape" blackAndWhite="1" verticalDpi="300" r:id="rId1"/>
  <headerFooter>
    <oddHeader>&amp;L&amp;"Arial,Italic"&amp;9&amp;F&amp;R&amp;"Arial,Italic"&amp;9&amp;A, lk &amp;P (&amp;N)</oddHeader>
  </headerFooter>
  <rowBreaks count="2" manualBreakCount="2">
    <brk id="44" max="12" man="1"/>
    <brk id="11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00B0F0"/>
    <pageSetUpPr fitToPage="1"/>
  </sheetPr>
  <dimension ref="A1:L216"/>
  <sheetViews>
    <sheetView showGridLines="0" tabSelected="1" zoomScale="85" zoomScaleNormal="85" workbookViewId="0">
      <pane xSplit="1" ySplit="7" topLeftCell="B8" activePane="bottomRight" state="frozen"/>
      <selection activeCell="F26" sqref="F26"/>
      <selection pane="topRight" activeCell="F26" sqref="F26"/>
      <selection pane="bottomLeft" activeCell="F26" sqref="F26"/>
      <selection pane="bottomRight" activeCell="A197" sqref="A197"/>
    </sheetView>
  </sheetViews>
  <sheetFormatPr defaultColWidth="9.140625" defaultRowHeight="12.75" x14ac:dyDescent="0.2"/>
  <cols>
    <col min="1" max="1" width="15.5703125" style="2" customWidth="1"/>
    <col min="2" max="2" width="9.140625" style="6"/>
    <col min="3" max="3" width="10.5703125" style="6" customWidth="1"/>
    <col min="4" max="4" width="11.28515625" style="6" customWidth="1"/>
    <col min="5" max="5" width="13.85546875" style="6" customWidth="1"/>
    <col min="6" max="6" width="12.140625" style="6" customWidth="1"/>
    <col min="7" max="7" width="13" style="6" customWidth="1"/>
    <col min="8" max="8" width="54.28515625" style="9" customWidth="1"/>
    <col min="9" max="9" width="12" style="6" customWidth="1"/>
    <col min="10" max="11" width="11.5703125" style="6" customWidth="1"/>
    <col min="12" max="12" width="6.140625" style="2" customWidth="1"/>
    <col min="13" max="16384" width="9.140625" style="2"/>
  </cols>
  <sheetData>
    <row r="1" spans="1:12" ht="17.25" customHeight="1" x14ac:dyDescent="0.2">
      <c r="A1" s="227"/>
      <c r="B1" s="188"/>
      <c r="C1" s="188"/>
      <c r="D1" s="188">
        <f>Eelarve!B2</f>
        <v>0</v>
      </c>
      <c r="E1" s="188"/>
      <c r="F1" s="188"/>
      <c r="G1" s="228"/>
      <c r="H1" s="189"/>
      <c r="I1" s="229"/>
      <c r="J1" s="188"/>
      <c r="K1" s="188"/>
      <c r="L1" s="255"/>
    </row>
    <row r="2" spans="1:12" ht="15" x14ac:dyDescent="0.2">
      <c r="A2" s="227" t="str">
        <f>Eelarve!A41</f>
        <v>3. Projekti tegevustega otseselt seotud kulud (sh sisseostetud teenused, tööd ja väikevahendid)</v>
      </c>
      <c r="B2" s="188"/>
      <c r="C2" s="188"/>
      <c r="D2" s="188"/>
      <c r="E2" s="188"/>
      <c r="F2" s="188"/>
      <c r="G2" s="228"/>
      <c r="H2" s="510"/>
      <c r="I2" s="231"/>
      <c r="J2" s="232"/>
      <c r="K2" s="232"/>
      <c r="L2" s="255"/>
    </row>
    <row r="3" spans="1:12" ht="16.5" customHeight="1" x14ac:dyDescent="0.25">
      <c r="A3" s="233" t="s">
        <v>11</v>
      </c>
      <c r="B3" s="234">
        <f>Eelarve!E41</f>
        <v>0</v>
      </c>
      <c r="C3" s="234">
        <f>Eelarve!F41</f>
        <v>0</v>
      </c>
      <c r="D3" s="234">
        <f>Eelarve!G41</f>
        <v>0</v>
      </c>
      <c r="E3" s="235"/>
      <c r="F3" s="188"/>
      <c r="G3" s="236"/>
      <c r="H3" s="510"/>
      <c r="I3" s="229"/>
      <c r="J3" s="237" t="s">
        <v>14</v>
      </c>
      <c r="K3" s="237"/>
      <c r="L3" s="255"/>
    </row>
    <row r="4" spans="1:12" s="3" customFormat="1" ht="17.25" customHeight="1" x14ac:dyDescent="0.2">
      <c r="A4" s="254" t="s">
        <v>12</v>
      </c>
      <c r="B4" s="253"/>
      <c r="C4" s="253">
        <f>C10+C21+C32+C43+C54+C65+C76+C87+C98+C109+C120+C131+C142+C153+C164+C175+C208</f>
        <v>0</v>
      </c>
      <c r="D4" s="253">
        <f>D10+D21+D32+D43+D54+D65+D76+D87+D98+D109+D120+D131+D142+D153+D164+D175+D208</f>
        <v>0</v>
      </c>
      <c r="E4" s="239"/>
      <c r="F4" s="239"/>
      <c r="G4" s="240"/>
      <c r="H4" s="241"/>
      <c r="I4" s="242"/>
      <c r="J4" s="253">
        <f>B3-C4-D4</f>
        <v>0</v>
      </c>
      <c r="K4" s="238"/>
      <c r="L4" s="256"/>
    </row>
    <row r="5" spans="1:12" s="4" customFormat="1" ht="17.25" customHeight="1" x14ac:dyDescent="0.2">
      <c r="A5" s="493" t="s">
        <v>35</v>
      </c>
      <c r="B5" s="496" t="s">
        <v>5</v>
      </c>
      <c r="C5" s="499" t="s">
        <v>6</v>
      </c>
      <c r="D5" s="499"/>
      <c r="E5" s="499"/>
      <c r="F5" s="499"/>
      <c r="G5" s="499"/>
      <c r="H5" s="499"/>
      <c r="I5" s="500"/>
      <c r="J5" s="501" t="s">
        <v>10</v>
      </c>
      <c r="K5" s="453" t="s">
        <v>97</v>
      </c>
      <c r="L5" s="257"/>
    </row>
    <row r="6" spans="1:12" s="4" customFormat="1" ht="15.75" customHeight="1" x14ac:dyDescent="0.2">
      <c r="A6" s="494"/>
      <c r="B6" s="497"/>
      <c r="C6" s="519" t="s">
        <v>7</v>
      </c>
      <c r="D6" s="520"/>
      <c r="E6" s="504" t="s">
        <v>13</v>
      </c>
      <c r="F6" s="506" t="s">
        <v>8</v>
      </c>
      <c r="G6" s="504" t="s">
        <v>9</v>
      </c>
      <c r="H6" s="504" t="s">
        <v>55</v>
      </c>
      <c r="I6" s="517" t="str">
        <f>'1. Meeskonna tööjõukulud'!I6:I7</f>
        <v>Pangakontolt tasumise kuupäev</v>
      </c>
      <c r="J6" s="502"/>
      <c r="K6" s="454"/>
      <c r="L6" s="257"/>
    </row>
    <row r="7" spans="1:12" ht="52.5" customHeight="1" x14ac:dyDescent="0.2">
      <c r="A7" s="495"/>
      <c r="B7" s="498"/>
      <c r="C7" s="245" t="s">
        <v>53</v>
      </c>
      <c r="D7" s="245" t="s">
        <v>29</v>
      </c>
      <c r="E7" s="505"/>
      <c r="F7" s="498"/>
      <c r="G7" s="505"/>
      <c r="H7" s="505"/>
      <c r="I7" s="518"/>
      <c r="J7" s="503"/>
      <c r="K7" s="455"/>
      <c r="L7" s="255"/>
    </row>
    <row r="8" spans="1:12" ht="15" x14ac:dyDescent="0.25">
      <c r="A8" s="250"/>
      <c r="B8" s="477">
        <f>Eelarve!E42</f>
        <v>0</v>
      </c>
      <c r="C8" s="477">
        <f>Eelarve!F42</f>
        <v>0</v>
      </c>
      <c r="D8" s="477">
        <f>Eelarve!G42</f>
        <v>0</v>
      </c>
      <c r="E8" s="484"/>
      <c r="F8" s="485"/>
      <c r="G8" s="485"/>
      <c r="H8" s="485"/>
      <c r="I8" s="486"/>
      <c r="J8" s="469">
        <f>B8-C10-D10</f>
        <v>0</v>
      </c>
      <c r="K8" s="511">
        <f>IFERROR(C10/C8,0)</f>
        <v>0</v>
      </c>
      <c r="L8" s="255"/>
    </row>
    <row r="9" spans="1:12" s="5" customFormat="1" ht="5.25" customHeight="1" x14ac:dyDescent="0.2">
      <c r="A9" s="472" t="str">
        <f>Eelarve!A42</f>
        <v xml:space="preserve">3.1. </v>
      </c>
      <c r="B9" s="482"/>
      <c r="C9" s="482"/>
      <c r="D9" s="482"/>
      <c r="E9" s="487"/>
      <c r="F9" s="488"/>
      <c r="G9" s="488"/>
      <c r="H9" s="488"/>
      <c r="I9" s="489"/>
      <c r="J9" s="470"/>
      <c r="K9" s="512"/>
      <c r="L9" s="258"/>
    </row>
    <row r="10" spans="1:12" s="5" customFormat="1" ht="15" customHeight="1" x14ac:dyDescent="0.2">
      <c r="A10" s="472"/>
      <c r="B10" s="476"/>
      <c r="C10" s="252">
        <f>SUM(C11:C18)</f>
        <v>0</v>
      </c>
      <c r="D10" s="252">
        <f>SUM(D11:D18)</f>
        <v>0</v>
      </c>
      <c r="E10" s="490"/>
      <c r="F10" s="491"/>
      <c r="G10" s="491"/>
      <c r="H10" s="491"/>
      <c r="I10" s="492"/>
      <c r="J10" s="471"/>
      <c r="K10" s="513"/>
      <c r="L10" s="258"/>
    </row>
    <row r="11" spans="1:12" ht="15" x14ac:dyDescent="0.25">
      <c r="A11" s="473"/>
      <c r="B11" s="477"/>
      <c r="C11" s="23"/>
      <c r="D11" s="23"/>
      <c r="E11" s="24"/>
      <c r="F11" s="25"/>
      <c r="G11" s="26"/>
      <c r="H11" s="27"/>
      <c r="I11" s="28"/>
      <c r="J11" s="479"/>
      <c r="K11" s="479"/>
      <c r="L11" s="255"/>
    </row>
    <row r="12" spans="1:12" ht="15" x14ac:dyDescent="0.25">
      <c r="A12" s="473"/>
      <c r="B12" s="477"/>
      <c r="C12" s="23"/>
      <c r="D12" s="23"/>
      <c r="E12" s="24"/>
      <c r="F12" s="25"/>
      <c r="G12" s="26"/>
      <c r="H12" s="27"/>
      <c r="I12" s="28"/>
      <c r="J12" s="480"/>
      <c r="K12" s="480"/>
      <c r="L12" s="255"/>
    </row>
    <row r="13" spans="1:12" ht="15" x14ac:dyDescent="0.25">
      <c r="A13" s="473"/>
      <c r="B13" s="477"/>
      <c r="C13" s="23"/>
      <c r="D13" s="23"/>
      <c r="E13" s="24"/>
      <c r="F13" s="24"/>
      <c r="G13" s="26"/>
      <c r="H13" s="27"/>
      <c r="I13" s="28"/>
      <c r="J13" s="480"/>
      <c r="K13" s="480"/>
      <c r="L13" s="255"/>
    </row>
    <row r="14" spans="1:12" ht="15" x14ac:dyDescent="0.25">
      <c r="A14" s="473"/>
      <c r="B14" s="477"/>
      <c r="C14" s="23"/>
      <c r="D14" s="23"/>
      <c r="E14" s="24"/>
      <c r="F14" s="24"/>
      <c r="G14" s="26"/>
      <c r="H14" s="27"/>
      <c r="I14" s="28"/>
      <c r="J14" s="480"/>
      <c r="K14" s="480"/>
      <c r="L14" s="255"/>
    </row>
    <row r="15" spans="1:12" ht="15" x14ac:dyDescent="0.25">
      <c r="A15" s="474"/>
      <c r="B15" s="477"/>
      <c r="C15" s="23"/>
      <c r="D15" s="23"/>
      <c r="E15" s="24"/>
      <c r="F15" s="24"/>
      <c r="G15" s="26"/>
      <c r="H15" s="27"/>
      <c r="I15" s="28"/>
      <c r="J15" s="480"/>
      <c r="K15" s="480"/>
      <c r="L15" s="255"/>
    </row>
    <row r="16" spans="1:12" ht="15" x14ac:dyDescent="0.25">
      <c r="A16" s="474"/>
      <c r="B16" s="477"/>
      <c r="C16" s="23"/>
      <c r="D16" s="23"/>
      <c r="E16" s="24"/>
      <c r="F16" s="24"/>
      <c r="G16" s="26"/>
      <c r="H16" s="27"/>
      <c r="I16" s="28"/>
      <c r="J16" s="480"/>
      <c r="K16" s="480"/>
      <c r="L16" s="255"/>
    </row>
    <row r="17" spans="1:12" ht="15" x14ac:dyDescent="0.25">
      <c r="A17" s="474"/>
      <c r="B17" s="477"/>
      <c r="C17" s="23"/>
      <c r="D17" s="23"/>
      <c r="E17" s="24"/>
      <c r="F17" s="24"/>
      <c r="G17" s="26"/>
      <c r="H17" s="27"/>
      <c r="I17" s="28"/>
      <c r="J17" s="480"/>
      <c r="K17" s="480"/>
      <c r="L17" s="255"/>
    </row>
    <row r="18" spans="1:12" ht="15" x14ac:dyDescent="0.25">
      <c r="A18" s="475"/>
      <c r="B18" s="478"/>
      <c r="C18" s="29"/>
      <c r="D18" s="29"/>
      <c r="E18" s="30"/>
      <c r="F18" s="30"/>
      <c r="G18" s="31"/>
      <c r="H18" s="32"/>
      <c r="I18" s="33"/>
      <c r="J18" s="481"/>
      <c r="K18" s="481"/>
      <c r="L18" s="255"/>
    </row>
    <row r="19" spans="1:12" ht="15" x14ac:dyDescent="0.25">
      <c r="A19" s="250"/>
      <c r="B19" s="477">
        <f>Eelarve!E43</f>
        <v>0</v>
      </c>
      <c r="C19" s="477">
        <f>Eelarve!F43</f>
        <v>0</v>
      </c>
      <c r="D19" s="477">
        <f>Eelarve!G43</f>
        <v>0</v>
      </c>
      <c r="E19" s="484"/>
      <c r="F19" s="485"/>
      <c r="G19" s="485"/>
      <c r="H19" s="485"/>
      <c r="I19" s="486"/>
      <c r="J19" s="469">
        <f>B19-C21-D21</f>
        <v>0</v>
      </c>
      <c r="K19" s="511">
        <f>IFERROR(C21/C19,0)</f>
        <v>0</v>
      </c>
      <c r="L19" s="255"/>
    </row>
    <row r="20" spans="1:12" ht="5.25" customHeight="1" x14ac:dyDescent="0.2">
      <c r="A20" s="472" t="str">
        <f>Eelarve!A43</f>
        <v xml:space="preserve">3.2. </v>
      </c>
      <c r="B20" s="482"/>
      <c r="C20" s="482"/>
      <c r="D20" s="482"/>
      <c r="E20" s="487"/>
      <c r="F20" s="488"/>
      <c r="G20" s="488"/>
      <c r="H20" s="488"/>
      <c r="I20" s="489"/>
      <c r="J20" s="470"/>
      <c r="K20" s="512"/>
      <c r="L20" s="255"/>
    </row>
    <row r="21" spans="1:12" ht="17.25" customHeight="1" x14ac:dyDescent="0.2">
      <c r="A21" s="472"/>
      <c r="B21" s="476"/>
      <c r="C21" s="252">
        <f>SUM(C22:C29)</f>
        <v>0</v>
      </c>
      <c r="D21" s="252">
        <f>SUM(D22:D29)</f>
        <v>0</v>
      </c>
      <c r="E21" s="490"/>
      <c r="F21" s="491"/>
      <c r="G21" s="491"/>
      <c r="H21" s="491"/>
      <c r="I21" s="492"/>
      <c r="J21" s="471"/>
      <c r="K21" s="513"/>
      <c r="L21" s="255"/>
    </row>
    <row r="22" spans="1:12" ht="15" x14ac:dyDescent="0.25">
      <c r="A22" s="473"/>
      <c r="B22" s="477"/>
      <c r="C22" s="23"/>
      <c r="D22" s="23"/>
      <c r="E22" s="24"/>
      <c r="F22" s="25"/>
      <c r="G22" s="26"/>
      <c r="H22" s="27"/>
      <c r="I22" s="28"/>
      <c r="J22" s="479"/>
      <c r="K22" s="479"/>
      <c r="L22" s="255"/>
    </row>
    <row r="23" spans="1:12" ht="15" x14ac:dyDescent="0.25">
      <c r="A23" s="473"/>
      <c r="B23" s="477"/>
      <c r="C23" s="23"/>
      <c r="D23" s="23"/>
      <c r="E23" s="24"/>
      <c r="F23" s="25"/>
      <c r="G23" s="26"/>
      <c r="H23" s="27"/>
      <c r="I23" s="28"/>
      <c r="J23" s="480"/>
      <c r="K23" s="480"/>
      <c r="L23" s="255"/>
    </row>
    <row r="24" spans="1:12" ht="15" x14ac:dyDescent="0.25">
      <c r="A24" s="474"/>
      <c r="B24" s="477"/>
      <c r="C24" s="23"/>
      <c r="D24" s="23"/>
      <c r="E24" s="24"/>
      <c r="F24" s="24"/>
      <c r="G24" s="26"/>
      <c r="H24" s="27"/>
      <c r="I24" s="28"/>
      <c r="J24" s="480"/>
      <c r="K24" s="480"/>
      <c r="L24" s="255"/>
    </row>
    <row r="25" spans="1:12" ht="15" x14ac:dyDescent="0.25">
      <c r="A25" s="474"/>
      <c r="B25" s="477"/>
      <c r="C25" s="23"/>
      <c r="D25" s="23"/>
      <c r="E25" s="24"/>
      <c r="F25" s="24"/>
      <c r="G25" s="26"/>
      <c r="H25" s="27"/>
      <c r="I25" s="28"/>
      <c r="J25" s="480"/>
      <c r="K25" s="480"/>
      <c r="L25" s="255"/>
    </row>
    <row r="26" spans="1:12" ht="15" x14ac:dyDescent="0.25">
      <c r="A26" s="474"/>
      <c r="B26" s="477"/>
      <c r="C26" s="23"/>
      <c r="D26" s="23"/>
      <c r="E26" s="24"/>
      <c r="F26" s="24"/>
      <c r="G26" s="26"/>
      <c r="H26" s="27"/>
      <c r="I26" s="28"/>
      <c r="J26" s="480"/>
      <c r="K26" s="480"/>
      <c r="L26" s="255"/>
    </row>
    <row r="27" spans="1:12" ht="15" x14ac:dyDescent="0.25">
      <c r="A27" s="474"/>
      <c r="B27" s="477"/>
      <c r="C27" s="23"/>
      <c r="D27" s="23"/>
      <c r="E27" s="24"/>
      <c r="F27" s="24"/>
      <c r="G27" s="26"/>
      <c r="H27" s="27"/>
      <c r="I27" s="28"/>
      <c r="J27" s="480"/>
      <c r="K27" s="480"/>
      <c r="L27" s="255"/>
    </row>
    <row r="28" spans="1:12" ht="15" x14ac:dyDescent="0.25">
      <c r="A28" s="474"/>
      <c r="B28" s="477"/>
      <c r="C28" s="23"/>
      <c r="D28" s="23"/>
      <c r="E28" s="24"/>
      <c r="F28" s="24"/>
      <c r="G28" s="26"/>
      <c r="H28" s="27"/>
      <c r="I28" s="28"/>
      <c r="J28" s="480"/>
      <c r="K28" s="480"/>
      <c r="L28" s="255"/>
    </row>
    <row r="29" spans="1:12" ht="15" x14ac:dyDescent="0.25">
      <c r="A29" s="475"/>
      <c r="B29" s="478"/>
      <c r="C29" s="29"/>
      <c r="D29" s="29"/>
      <c r="E29" s="30"/>
      <c r="F29" s="30"/>
      <c r="G29" s="31"/>
      <c r="H29" s="32"/>
      <c r="I29" s="33"/>
      <c r="J29" s="481"/>
      <c r="K29" s="481"/>
      <c r="L29" s="255"/>
    </row>
    <row r="30" spans="1:12" ht="15" x14ac:dyDescent="0.25">
      <c r="A30" s="250"/>
      <c r="B30" s="477">
        <f>Eelarve!E44</f>
        <v>0</v>
      </c>
      <c r="C30" s="477">
        <f>Eelarve!F44</f>
        <v>0</v>
      </c>
      <c r="D30" s="477">
        <f>Eelarve!G44</f>
        <v>0</v>
      </c>
      <c r="E30" s="484"/>
      <c r="F30" s="485"/>
      <c r="G30" s="485"/>
      <c r="H30" s="485"/>
      <c r="I30" s="486"/>
      <c r="J30" s="469">
        <f>B30-C32-D32</f>
        <v>0</v>
      </c>
      <c r="K30" s="511">
        <f>IFERROR(C32/C30,0)</f>
        <v>0</v>
      </c>
      <c r="L30" s="255"/>
    </row>
    <row r="31" spans="1:12" x14ac:dyDescent="0.2">
      <c r="A31" s="472" t="str">
        <f>Eelarve!A44</f>
        <v xml:space="preserve">3.3. </v>
      </c>
      <c r="B31" s="482"/>
      <c r="C31" s="482"/>
      <c r="D31" s="482"/>
      <c r="E31" s="487"/>
      <c r="F31" s="488"/>
      <c r="G31" s="488"/>
      <c r="H31" s="488"/>
      <c r="I31" s="489"/>
      <c r="J31" s="470"/>
      <c r="K31" s="512"/>
      <c r="L31" s="255"/>
    </row>
    <row r="32" spans="1:12" ht="14.25" x14ac:dyDescent="0.2">
      <c r="A32" s="472"/>
      <c r="B32" s="476"/>
      <c r="C32" s="252">
        <f>SUM(C33:C40)</f>
        <v>0</v>
      </c>
      <c r="D32" s="252">
        <f>SUM(D33:D40)</f>
        <v>0</v>
      </c>
      <c r="E32" s="490"/>
      <c r="F32" s="491"/>
      <c r="G32" s="491"/>
      <c r="H32" s="491"/>
      <c r="I32" s="492"/>
      <c r="J32" s="471"/>
      <c r="K32" s="513"/>
      <c r="L32" s="255"/>
    </row>
    <row r="33" spans="1:12" ht="15" x14ac:dyDescent="0.25">
      <c r="A33" s="473"/>
      <c r="B33" s="477"/>
      <c r="C33" s="23"/>
      <c r="D33" s="23"/>
      <c r="E33" s="24"/>
      <c r="F33" s="25"/>
      <c r="G33" s="26"/>
      <c r="H33" s="27"/>
      <c r="I33" s="28"/>
      <c r="J33" s="479"/>
      <c r="K33" s="479"/>
      <c r="L33" s="255"/>
    </row>
    <row r="34" spans="1:12" ht="15" x14ac:dyDescent="0.25">
      <c r="A34" s="473"/>
      <c r="B34" s="477"/>
      <c r="C34" s="23"/>
      <c r="D34" s="23"/>
      <c r="E34" s="24"/>
      <c r="F34" s="25"/>
      <c r="G34" s="26"/>
      <c r="H34" s="27"/>
      <c r="I34" s="28"/>
      <c r="J34" s="480"/>
      <c r="K34" s="480"/>
      <c r="L34" s="255"/>
    </row>
    <row r="35" spans="1:12" ht="15" x14ac:dyDescent="0.25">
      <c r="A35" s="474"/>
      <c r="B35" s="477"/>
      <c r="C35" s="23"/>
      <c r="D35" s="23"/>
      <c r="E35" s="24"/>
      <c r="F35" s="24"/>
      <c r="G35" s="26"/>
      <c r="H35" s="27"/>
      <c r="I35" s="28"/>
      <c r="J35" s="480"/>
      <c r="K35" s="480"/>
      <c r="L35" s="255"/>
    </row>
    <row r="36" spans="1:12" ht="15" x14ac:dyDescent="0.25">
      <c r="A36" s="474"/>
      <c r="B36" s="477"/>
      <c r="C36" s="23"/>
      <c r="D36" s="23"/>
      <c r="E36" s="24"/>
      <c r="F36" s="24"/>
      <c r="G36" s="26"/>
      <c r="H36" s="27"/>
      <c r="I36" s="28"/>
      <c r="J36" s="480"/>
      <c r="K36" s="480"/>
      <c r="L36" s="255"/>
    </row>
    <row r="37" spans="1:12" ht="15" x14ac:dyDescent="0.25">
      <c r="A37" s="474"/>
      <c r="B37" s="477"/>
      <c r="C37" s="23"/>
      <c r="D37" s="23"/>
      <c r="E37" s="24"/>
      <c r="F37" s="24"/>
      <c r="G37" s="26"/>
      <c r="H37" s="27"/>
      <c r="I37" s="28"/>
      <c r="J37" s="480"/>
      <c r="K37" s="480"/>
      <c r="L37" s="255"/>
    </row>
    <row r="38" spans="1:12" ht="15" x14ac:dyDescent="0.25">
      <c r="A38" s="474"/>
      <c r="B38" s="477"/>
      <c r="C38" s="23"/>
      <c r="D38" s="23"/>
      <c r="E38" s="24"/>
      <c r="F38" s="24"/>
      <c r="G38" s="26"/>
      <c r="H38" s="27"/>
      <c r="I38" s="28"/>
      <c r="J38" s="480"/>
      <c r="K38" s="480"/>
      <c r="L38" s="255"/>
    </row>
    <row r="39" spans="1:12" ht="15" x14ac:dyDescent="0.25">
      <c r="A39" s="474"/>
      <c r="B39" s="477"/>
      <c r="C39" s="23"/>
      <c r="D39" s="23"/>
      <c r="E39" s="24"/>
      <c r="F39" s="24"/>
      <c r="G39" s="26"/>
      <c r="H39" s="27"/>
      <c r="I39" s="28"/>
      <c r="J39" s="480"/>
      <c r="K39" s="480"/>
      <c r="L39" s="255"/>
    </row>
    <row r="40" spans="1:12" ht="15" x14ac:dyDescent="0.25">
      <c r="A40" s="475"/>
      <c r="B40" s="478"/>
      <c r="C40" s="29"/>
      <c r="D40" s="29"/>
      <c r="E40" s="30"/>
      <c r="F40" s="30"/>
      <c r="G40" s="31"/>
      <c r="H40" s="32"/>
      <c r="I40" s="33"/>
      <c r="J40" s="481"/>
      <c r="K40" s="481"/>
      <c r="L40" s="255"/>
    </row>
    <row r="41" spans="1:12" ht="15" x14ac:dyDescent="0.25">
      <c r="A41" s="250"/>
      <c r="B41" s="477">
        <f>Eelarve!E45</f>
        <v>0</v>
      </c>
      <c r="C41" s="477">
        <f>Eelarve!F45</f>
        <v>0</v>
      </c>
      <c r="D41" s="477">
        <f>Eelarve!G45</f>
        <v>0</v>
      </c>
      <c r="E41" s="484"/>
      <c r="F41" s="485"/>
      <c r="G41" s="485"/>
      <c r="H41" s="485"/>
      <c r="I41" s="486"/>
      <c r="J41" s="469">
        <f>B41-C43-D43</f>
        <v>0</v>
      </c>
      <c r="K41" s="511">
        <f>IFERROR(C43/C41,0)</f>
        <v>0</v>
      </c>
      <c r="L41" s="255"/>
    </row>
    <row r="42" spans="1:12" x14ac:dyDescent="0.2">
      <c r="A42" s="472" t="str">
        <f>Eelarve!A45</f>
        <v xml:space="preserve">3.4. </v>
      </c>
      <c r="B42" s="482"/>
      <c r="C42" s="482"/>
      <c r="D42" s="482"/>
      <c r="E42" s="487"/>
      <c r="F42" s="488"/>
      <c r="G42" s="488"/>
      <c r="H42" s="488"/>
      <c r="I42" s="489"/>
      <c r="J42" s="470"/>
      <c r="K42" s="512"/>
      <c r="L42" s="255"/>
    </row>
    <row r="43" spans="1:12" ht="14.25" x14ac:dyDescent="0.2">
      <c r="A43" s="472"/>
      <c r="B43" s="476"/>
      <c r="C43" s="252">
        <f>SUM(C44:C51)</f>
        <v>0</v>
      </c>
      <c r="D43" s="252">
        <f>SUM(D44:D51)</f>
        <v>0</v>
      </c>
      <c r="E43" s="490"/>
      <c r="F43" s="491"/>
      <c r="G43" s="491"/>
      <c r="H43" s="491"/>
      <c r="I43" s="492"/>
      <c r="J43" s="471"/>
      <c r="K43" s="513"/>
      <c r="L43" s="255"/>
    </row>
    <row r="44" spans="1:12" ht="15" x14ac:dyDescent="0.25">
      <c r="A44" s="473"/>
      <c r="B44" s="477"/>
      <c r="C44" s="23"/>
      <c r="D44" s="23"/>
      <c r="E44" s="24"/>
      <c r="F44" s="25"/>
      <c r="G44" s="26"/>
      <c r="H44" s="27"/>
      <c r="I44" s="28"/>
      <c r="J44" s="479"/>
      <c r="K44" s="479"/>
      <c r="L44" s="255"/>
    </row>
    <row r="45" spans="1:12" ht="15" x14ac:dyDescent="0.25">
      <c r="A45" s="473"/>
      <c r="B45" s="477"/>
      <c r="C45" s="23"/>
      <c r="D45" s="23"/>
      <c r="E45" s="24"/>
      <c r="F45" s="25"/>
      <c r="G45" s="26"/>
      <c r="H45" s="27"/>
      <c r="I45" s="28"/>
      <c r="J45" s="480"/>
      <c r="K45" s="480"/>
      <c r="L45" s="255"/>
    </row>
    <row r="46" spans="1:12" ht="15" x14ac:dyDescent="0.25">
      <c r="A46" s="474"/>
      <c r="B46" s="477"/>
      <c r="C46" s="23"/>
      <c r="D46" s="23"/>
      <c r="E46" s="24"/>
      <c r="F46" s="24"/>
      <c r="G46" s="26"/>
      <c r="H46" s="27"/>
      <c r="I46" s="28"/>
      <c r="J46" s="480"/>
      <c r="K46" s="480"/>
      <c r="L46" s="255"/>
    </row>
    <row r="47" spans="1:12" ht="15" x14ac:dyDescent="0.25">
      <c r="A47" s="474"/>
      <c r="B47" s="477"/>
      <c r="C47" s="23"/>
      <c r="D47" s="23"/>
      <c r="E47" s="24"/>
      <c r="F47" s="24"/>
      <c r="G47" s="26"/>
      <c r="H47" s="27"/>
      <c r="I47" s="28"/>
      <c r="J47" s="480"/>
      <c r="K47" s="480"/>
      <c r="L47" s="255"/>
    </row>
    <row r="48" spans="1:12" ht="15" x14ac:dyDescent="0.25">
      <c r="A48" s="474"/>
      <c r="B48" s="477"/>
      <c r="C48" s="23"/>
      <c r="D48" s="23"/>
      <c r="E48" s="24"/>
      <c r="F48" s="24"/>
      <c r="G48" s="26"/>
      <c r="H48" s="27"/>
      <c r="I48" s="28"/>
      <c r="J48" s="480"/>
      <c r="K48" s="480"/>
      <c r="L48" s="255"/>
    </row>
    <row r="49" spans="1:12" ht="15" x14ac:dyDescent="0.25">
      <c r="A49" s="474"/>
      <c r="B49" s="477"/>
      <c r="C49" s="23"/>
      <c r="D49" s="23"/>
      <c r="E49" s="24"/>
      <c r="F49" s="24"/>
      <c r="G49" s="26"/>
      <c r="H49" s="27"/>
      <c r="I49" s="28"/>
      <c r="J49" s="480"/>
      <c r="K49" s="480"/>
      <c r="L49" s="255"/>
    </row>
    <row r="50" spans="1:12" ht="15" x14ac:dyDescent="0.25">
      <c r="A50" s="474"/>
      <c r="B50" s="477"/>
      <c r="C50" s="23"/>
      <c r="D50" s="23"/>
      <c r="E50" s="24"/>
      <c r="F50" s="24"/>
      <c r="G50" s="26"/>
      <c r="H50" s="27"/>
      <c r="I50" s="28"/>
      <c r="J50" s="480"/>
      <c r="K50" s="480"/>
      <c r="L50" s="255"/>
    </row>
    <row r="51" spans="1:12" ht="15" x14ac:dyDescent="0.25">
      <c r="A51" s="475"/>
      <c r="B51" s="478"/>
      <c r="C51" s="29"/>
      <c r="D51" s="29"/>
      <c r="E51" s="30"/>
      <c r="F51" s="30"/>
      <c r="G51" s="31"/>
      <c r="H51" s="32"/>
      <c r="I51" s="33"/>
      <c r="J51" s="481"/>
      <c r="K51" s="481"/>
      <c r="L51" s="255"/>
    </row>
    <row r="52" spans="1:12" ht="15" x14ac:dyDescent="0.25">
      <c r="A52" s="250"/>
      <c r="B52" s="477">
        <f>Eelarve!E46</f>
        <v>0</v>
      </c>
      <c r="C52" s="477">
        <f>Eelarve!F46</f>
        <v>0</v>
      </c>
      <c r="D52" s="477">
        <f>Eelarve!G46</f>
        <v>0</v>
      </c>
      <c r="E52" s="484"/>
      <c r="F52" s="485"/>
      <c r="G52" s="485"/>
      <c r="H52" s="485"/>
      <c r="I52" s="486"/>
      <c r="J52" s="469">
        <f>B52-C54-D54</f>
        <v>0</v>
      </c>
      <c r="K52" s="511">
        <f>IFERROR(C54/C52,0)</f>
        <v>0</v>
      </c>
      <c r="L52" s="255"/>
    </row>
    <row r="53" spans="1:12" x14ac:dyDescent="0.2">
      <c r="A53" s="472" t="str">
        <f>Eelarve!A46</f>
        <v xml:space="preserve">3.5. </v>
      </c>
      <c r="B53" s="482"/>
      <c r="C53" s="482"/>
      <c r="D53" s="482"/>
      <c r="E53" s="487"/>
      <c r="F53" s="488"/>
      <c r="G53" s="488"/>
      <c r="H53" s="488"/>
      <c r="I53" s="489"/>
      <c r="J53" s="470"/>
      <c r="K53" s="512"/>
      <c r="L53" s="255"/>
    </row>
    <row r="54" spans="1:12" ht="14.25" x14ac:dyDescent="0.2">
      <c r="A54" s="472"/>
      <c r="B54" s="476"/>
      <c r="C54" s="252">
        <f>SUM(C55:C62)</f>
        <v>0</v>
      </c>
      <c r="D54" s="252">
        <f>SUM(D55:D62)</f>
        <v>0</v>
      </c>
      <c r="E54" s="490"/>
      <c r="F54" s="491"/>
      <c r="G54" s="491"/>
      <c r="H54" s="491"/>
      <c r="I54" s="492"/>
      <c r="J54" s="471"/>
      <c r="K54" s="513"/>
      <c r="L54" s="255"/>
    </row>
    <row r="55" spans="1:12" ht="15" x14ac:dyDescent="0.25">
      <c r="A55" s="473"/>
      <c r="B55" s="477"/>
      <c r="C55" s="23"/>
      <c r="D55" s="23"/>
      <c r="E55" s="24"/>
      <c r="F55" s="25"/>
      <c r="G55" s="26"/>
      <c r="H55" s="27"/>
      <c r="I55" s="28"/>
      <c r="J55" s="479"/>
      <c r="K55" s="479"/>
      <c r="L55" s="255"/>
    </row>
    <row r="56" spans="1:12" ht="15" x14ac:dyDescent="0.25">
      <c r="A56" s="473"/>
      <c r="B56" s="477"/>
      <c r="C56" s="23"/>
      <c r="D56" s="23"/>
      <c r="E56" s="24"/>
      <c r="F56" s="25"/>
      <c r="G56" s="26"/>
      <c r="H56" s="27"/>
      <c r="I56" s="28"/>
      <c r="J56" s="480"/>
      <c r="K56" s="480"/>
      <c r="L56" s="255"/>
    </row>
    <row r="57" spans="1:12" ht="15" x14ac:dyDescent="0.25">
      <c r="A57" s="474"/>
      <c r="B57" s="477"/>
      <c r="C57" s="23"/>
      <c r="D57" s="23"/>
      <c r="E57" s="24"/>
      <c r="F57" s="24"/>
      <c r="G57" s="26"/>
      <c r="H57" s="27"/>
      <c r="I57" s="28"/>
      <c r="J57" s="480"/>
      <c r="K57" s="480"/>
      <c r="L57" s="255"/>
    </row>
    <row r="58" spans="1:12" ht="15" x14ac:dyDescent="0.25">
      <c r="A58" s="474"/>
      <c r="B58" s="477"/>
      <c r="C58" s="23"/>
      <c r="D58" s="23"/>
      <c r="E58" s="24"/>
      <c r="F58" s="24"/>
      <c r="G58" s="26"/>
      <c r="H58" s="27"/>
      <c r="I58" s="28"/>
      <c r="J58" s="480"/>
      <c r="K58" s="480"/>
      <c r="L58" s="255"/>
    </row>
    <row r="59" spans="1:12" ht="15" x14ac:dyDescent="0.25">
      <c r="A59" s="474"/>
      <c r="B59" s="477"/>
      <c r="C59" s="23"/>
      <c r="D59" s="23"/>
      <c r="E59" s="24"/>
      <c r="F59" s="24"/>
      <c r="G59" s="26"/>
      <c r="H59" s="27"/>
      <c r="I59" s="28"/>
      <c r="J59" s="480"/>
      <c r="K59" s="480"/>
      <c r="L59" s="255"/>
    </row>
    <row r="60" spans="1:12" ht="15" x14ac:dyDescent="0.25">
      <c r="A60" s="474"/>
      <c r="B60" s="477"/>
      <c r="C60" s="23"/>
      <c r="D60" s="23"/>
      <c r="E60" s="24"/>
      <c r="F60" s="24"/>
      <c r="G60" s="26"/>
      <c r="H60" s="27"/>
      <c r="I60" s="28"/>
      <c r="J60" s="480"/>
      <c r="K60" s="480"/>
      <c r="L60" s="255"/>
    </row>
    <row r="61" spans="1:12" ht="15" x14ac:dyDescent="0.25">
      <c r="A61" s="474"/>
      <c r="B61" s="477"/>
      <c r="C61" s="23"/>
      <c r="D61" s="23"/>
      <c r="E61" s="24"/>
      <c r="F61" s="24"/>
      <c r="G61" s="26"/>
      <c r="H61" s="27"/>
      <c r="I61" s="28"/>
      <c r="J61" s="480"/>
      <c r="K61" s="480"/>
      <c r="L61" s="255"/>
    </row>
    <row r="62" spans="1:12" ht="15" x14ac:dyDescent="0.25">
      <c r="A62" s="475"/>
      <c r="B62" s="478"/>
      <c r="C62" s="29"/>
      <c r="D62" s="29"/>
      <c r="E62" s="30"/>
      <c r="F62" s="30"/>
      <c r="G62" s="31"/>
      <c r="H62" s="32"/>
      <c r="I62" s="33"/>
      <c r="J62" s="481"/>
      <c r="K62" s="481"/>
      <c r="L62" s="255"/>
    </row>
    <row r="63" spans="1:12" ht="15" x14ac:dyDescent="0.25">
      <c r="A63" s="250"/>
      <c r="B63" s="477">
        <f>Eelarve!E47</f>
        <v>0</v>
      </c>
      <c r="C63" s="477">
        <f>Eelarve!F47</f>
        <v>0</v>
      </c>
      <c r="D63" s="477">
        <f>Eelarve!G47</f>
        <v>0</v>
      </c>
      <c r="E63" s="484"/>
      <c r="F63" s="485"/>
      <c r="G63" s="485"/>
      <c r="H63" s="485"/>
      <c r="I63" s="486"/>
      <c r="J63" s="469">
        <f>B63-C65-D65</f>
        <v>0</v>
      </c>
      <c r="K63" s="511">
        <f>IFERROR(C65/C63,0)</f>
        <v>0</v>
      </c>
      <c r="L63" s="255"/>
    </row>
    <row r="64" spans="1:12" x14ac:dyDescent="0.2">
      <c r="A64" s="472" t="str">
        <f>Eelarve!A47</f>
        <v xml:space="preserve">3.6. </v>
      </c>
      <c r="B64" s="482"/>
      <c r="C64" s="482"/>
      <c r="D64" s="482"/>
      <c r="E64" s="487"/>
      <c r="F64" s="488"/>
      <c r="G64" s="488"/>
      <c r="H64" s="488"/>
      <c r="I64" s="489"/>
      <c r="J64" s="470"/>
      <c r="K64" s="512"/>
      <c r="L64" s="255"/>
    </row>
    <row r="65" spans="1:12" ht="14.25" x14ac:dyDescent="0.2">
      <c r="A65" s="472"/>
      <c r="B65" s="476"/>
      <c r="C65" s="252">
        <f>SUM(C66:C73)</f>
        <v>0</v>
      </c>
      <c r="D65" s="252">
        <f>SUM(D66:D73)</f>
        <v>0</v>
      </c>
      <c r="E65" s="490"/>
      <c r="F65" s="491"/>
      <c r="G65" s="491"/>
      <c r="H65" s="491"/>
      <c r="I65" s="492"/>
      <c r="J65" s="471"/>
      <c r="K65" s="513"/>
      <c r="L65" s="255"/>
    </row>
    <row r="66" spans="1:12" ht="15" x14ac:dyDescent="0.25">
      <c r="A66" s="473"/>
      <c r="B66" s="477"/>
      <c r="C66" s="23"/>
      <c r="D66" s="23"/>
      <c r="E66" s="24"/>
      <c r="F66" s="25"/>
      <c r="G66" s="26"/>
      <c r="H66" s="27"/>
      <c r="I66" s="28"/>
      <c r="J66" s="479"/>
      <c r="K66" s="479"/>
      <c r="L66" s="255"/>
    </row>
    <row r="67" spans="1:12" ht="15" x14ac:dyDescent="0.25">
      <c r="A67" s="473"/>
      <c r="B67" s="477"/>
      <c r="C67" s="23"/>
      <c r="D67" s="23"/>
      <c r="E67" s="24"/>
      <c r="F67" s="25"/>
      <c r="G67" s="26"/>
      <c r="H67" s="27"/>
      <c r="I67" s="28"/>
      <c r="J67" s="480"/>
      <c r="K67" s="480"/>
      <c r="L67" s="255"/>
    </row>
    <row r="68" spans="1:12" ht="15" x14ac:dyDescent="0.25">
      <c r="A68" s="474"/>
      <c r="B68" s="477"/>
      <c r="C68" s="23"/>
      <c r="D68" s="23"/>
      <c r="E68" s="24"/>
      <c r="F68" s="24"/>
      <c r="G68" s="26"/>
      <c r="H68" s="27"/>
      <c r="I68" s="28"/>
      <c r="J68" s="480"/>
      <c r="K68" s="480"/>
      <c r="L68" s="255"/>
    </row>
    <row r="69" spans="1:12" ht="15" x14ac:dyDescent="0.25">
      <c r="A69" s="474"/>
      <c r="B69" s="477"/>
      <c r="C69" s="23"/>
      <c r="D69" s="23"/>
      <c r="E69" s="24"/>
      <c r="F69" s="24"/>
      <c r="G69" s="26"/>
      <c r="H69" s="27"/>
      <c r="I69" s="28"/>
      <c r="J69" s="480"/>
      <c r="K69" s="480"/>
      <c r="L69" s="255"/>
    </row>
    <row r="70" spans="1:12" ht="15" x14ac:dyDescent="0.25">
      <c r="A70" s="474"/>
      <c r="B70" s="477"/>
      <c r="C70" s="23"/>
      <c r="D70" s="23"/>
      <c r="E70" s="24"/>
      <c r="F70" s="24"/>
      <c r="G70" s="26"/>
      <c r="H70" s="27"/>
      <c r="I70" s="28"/>
      <c r="J70" s="480"/>
      <c r="K70" s="480"/>
      <c r="L70" s="255"/>
    </row>
    <row r="71" spans="1:12" ht="15" x14ac:dyDescent="0.25">
      <c r="A71" s="474"/>
      <c r="B71" s="477"/>
      <c r="C71" s="23"/>
      <c r="D71" s="23"/>
      <c r="E71" s="24"/>
      <c r="F71" s="24"/>
      <c r="G71" s="26"/>
      <c r="H71" s="27"/>
      <c r="I71" s="28"/>
      <c r="J71" s="480"/>
      <c r="K71" s="480"/>
      <c r="L71" s="255"/>
    </row>
    <row r="72" spans="1:12" ht="15" x14ac:dyDescent="0.25">
      <c r="A72" s="474"/>
      <c r="B72" s="477"/>
      <c r="C72" s="23"/>
      <c r="D72" s="23"/>
      <c r="E72" s="24"/>
      <c r="F72" s="24"/>
      <c r="G72" s="26"/>
      <c r="H72" s="27"/>
      <c r="I72" s="28"/>
      <c r="J72" s="480"/>
      <c r="K72" s="480"/>
      <c r="L72" s="255"/>
    </row>
    <row r="73" spans="1:12" ht="15" x14ac:dyDescent="0.25">
      <c r="A73" s="475"/>
      <c r="B73" s="478"/>
      <c r="C73" s="29"/>
      <c r="D73" s="29"/>
      <c r="E73" s="30"/>
      <c r="F73" s="30"/>
      <c r="G73" s="31"/>
      <c r="H73" s="32"/>
      <c r="I73" s="33"/>
      <c r="J73" s="481"/>
      <c r="K73" s="481"/>
      <c r="L73" s="255"/>
    </row>
    <row r="74" spans="1:12" ht="15" x14ac:dyDescent="0.25">
      <c r="A74" s="250"/>
      <c r="B74" s="477">
        <f>Eelarve!E48</f>
        <v>0</v>
      </c>
      <c r="C74" s="477">
        <f>Eelarve!F48</f>
        <v>0</v>
      </c>
      <c r="D74" s="477">
        <f>Eelarve!G48</f>
        <v>0</v>
      </c>
      <c r="E74" s="484"/>
      <c r="F74" s="485"/>
      <c r="G74" s="485"/>
      <c r="H74" s="485"/>
      <c r="I74" s="486"/>
      <c r="J74" s="469">
        <f>B74-C76-D76</f>
        <v>0</v>
      </c>
      <c r="K74" s="511">
        <f>IFERROR(C76/C74,0)</f>
        <v>0</v>
      </c>
      <c r="L74" s="255"/>
    </row>
    <row r="75" spans="1:12" x14ac:dyDescent="0.2">
      <c r="A75" s="472" t="str">
        <f>Eelarve!A48</f>
        <v xml:space="preserve">3.7. </v>
      </c>
      <c r="B75" s="482"/>
      <c r="C75" s="482"/>
      <c r="D75" s="482"/>
      <c r="E75" s="487"/>
      <c r="F75" s="488"/>
      <c r="G75" s="488"/>
      <c r="H75" s="488"/>
      <c r="I75" s="489"/>
      <c r="J75" s="470"/>
      <c r="K75" s="512"/>
      <c r="L75" s="255"/>
    </row>
    <row r="76" spans="1:12" ht="14.25" x14ac:dyDescent="0.2">
      <c r="A76" s="472"/>
      <c r="B76" s="476"/>
      <c r="C76" s="252">
        <f>SUM(C77:C84)</f>
        <v>0</v>
      </c>
      <c r="D76" s="252">
        <f>SUM(D77:D84)</f>
        <v>0</v>
      </c>
      <c r="E76" s="490"/>
      <c r="F76" s="491"/>
      <c r="G76" s="491"/>
      <c r="H76" s="491"/>
      <c r="I76" s="492"/>
      <c r="J76" s="471"/>
      <c r="K76" s="513"/>
      <c r="L76" s="255"/>
    </row>
    <row r="77" spans="1:12" ht="15" x14ac:dyDescent="0.25">
      <c r="A77" s="473"/>
      <c r="B77" s="477"/>
      <c r="C77" s="23"/>
      <c r="D77" s="23"/>
      <c r="E77" s="24"/>
      <c r="F77" s="25"/>
      <c r="G77" s="26"/>
      <c r="H77" s="27"/>
      <c r="I77" s="28"/>
      <c r="J77" s="479"/>
      <c r="K77" s="479"/>
      <c r="L77" s="255"/>
    </row>
    <row r="78" spans="1:12" ht="15" x14ac:dyDescent="0.25">
      <c r="A78" s="473"/>
      <c r="B78" s="477"/>
      <c r="C78" s="23"/>
      <c r="D78" s="23"/>
      <c r="E78" s="24"/>
      <c r="F78" s="25"/>
      <c r="G78" s="26"/>
      <c r="H78" s="27"/>
      <c r="I78" s="28"/>
      <c r="J78" s="480"/>
      <c r="K78" s="480"/>
      <c r="L78" s="255"/>
    </row>
    <row r="79" spans="1:12" ht="15" x14ac:dyDescent="0.25">
      <c r="A79" s="474"/>
      <c r="B79" s="477"/>
      <c r="C79" s="23"/>
      <c r="D79" s="23"/>
      <c r="E79" s="24"/>
      <c r="F79" s="24"/>
      <c r="G79" s="26"/>
      <c r="H79" s="27"/>
      <c r="I79" s="28"/>
      <c r="J79" s="480"/>
      <c r="K79" s="480"/>
      <c r="L79" s="255"/>
    </row>
    <row r="80" spans="1:12" ht="15" x14ac:dyDescent="0.25">
      <c r="A80" s="474"/>
      <c r="B80" s="477"/>
      <c r="C80" s="23"/>
      <c r="D80" s="23"/>
      <c r="E80" s="24"/>
      <c r="F80" s="24"/>
      <c r="G80" s="26"/>
      <c r="H80" s="27"/>
      <c r="I80" s="28"/>
      <c r="J80" s="480"/>
      <c r="K80" s="480"/>
      <c r="L80" s="255"/>
    </row>
    <row r="81" spans="1:12" ht="15" x14ac:dyDescent="0.25">
      <c r="A81" s="474"/>
      <c r="B81" s="477"/>
      <c r="C81" s="23"/>
      <c r="D81" s="23"/>
      <c r="E81" s="24"/>
      <c r="F81" s="24"/>
      <c r="G81" s="26"/>
      <c r="H81" s="27"/>
      <c r="I81" s="28"/>
      <c r="J81" s="480"/>
      <c r="K81" s="480"/>
      <c r="L81" s="255"/>
    </row>
    <row r="82" spans="1:12" ht="15" x14ac:dyDescent="0.25">
      <c r="A82" s="474"/>
      <c r="B82" s="477"/>
      <c r="C82" s="23"/>
      <c r="D82" s="23"/>
      <c r="E82" s="24"/>
      <c r="F82" s="24"/>
      <c r="G82" s="26"/>
      <c r="H82" s="27"/>
      <c r="I82" s="28"/>
      <c r="J82" s="480"/>
      <c r="K82" s="480"/>
      <c r="L82" s="255"/>
    </row>
    <row r="83" spans="1:12" ht="15" x14ac:dyDescent="0.25">
      <c r="A83" s="474"/>
      <c r="B83" s="477"/>
      <c r="C83" s="23"/>
      <c r="D83" s="23"/>
      <c r="E83" s="24"/>
      <c r="F83" s="24"/>
      <c r="G83" s="26"/>
      <c r="H83" s="27"/>
      <c r="I83" s="28"/>
      <c r="J83" s="480"/>
      <c r="K83" s="480"/>
      <c r="L83" s="255"/>
    </row>
    <row r="84" spans="1:12" ht="15" x14ac:dyDescent="0.25">
      <c r="A84" s="475"/>
      <c r="B84" s="478"/>
      <c r="C84" s="29"/>
      <c r="D84" s="29"/>
      <c r="E84" s="30"/>
      <c r="F84" s="30"/>
      <c r="G84" s="31"/>
      <c r="H84" s="32"/>
      <c r="I84" s="33"/>
      <c r="J84" s="481"/>
      <c r="K84" s="481"/>
      <c r="L84" s="255"/>
    </row>
    <row r="85" spans="1:12" ht="15" x14ac:dyDescent="0.25">
      <c r="A85" s="250"/>
      <c r="B85" s="477">
        <f>Eelarve!E49</f>
        <v>0</v>
      </c>
      <c r="C85" s="477">
        <f>Eelarve!F49</f>
        <v>0</v>
      </c>
      <c r="D85" s="477">
        <f>Eelarve!G49</f>
        <v>0</v>
      </c>
      <c r="E85" s="484"/>
      <c r="F85" s="485"/>
      <c r="G85" s="485"/>
      <c r="H85" s="485"/>
      <c r="I85" s="486"/>
      <c r="J85" s="469">
        <f>B85-C87-D87</f>
        <v>0</v>
      </c>
      <c r="K85" s="511">
        <f>IFERROR(C87/C85,0)</f>
        <v>0</v>
      </c>
      <c r="L85" s="255"/>
    </row>
    <row r="86" spans="1:12" x14ac:dyDescent="0.2">
      <c r="A86" s="472" t="str">
        <f>Eelarve!A49</f>
        <v xml:space="preserve">3.8. </v>
      </c>
      <c r="B86" s="482"/>
      <c r="C86" s="482"/>
      <c r="D86" s="482"/>
      <c r="E86" s="487"/>
      <c r="F86" s="488"/>
      <c r="G86" s="488"/>
      <c r="H86" s="488"/>
      <c r="I86" s="489"/>
      <c r="J86" s="470"/>
      <c r="K86" s="512"/>
      <c r="L86" s="255"/>
    </row>
    <row r="87" spans="1:12" ht="14.25" x14ac:dyDescent="0.2">
      <c r="A87" s="472"/>
      <c r="B87" s="476"/>
      <c r="C87" s="252">
        <f>SUM(C88:C95)</f>
        <v>0</v>
      </c>
      <c r="D87" s="252">
        <f>SUM(D88:D95)</f>
        <v>0</v>
      </c>
      <c r="E87" s="490"/>
      <c r="F87" s="491"/>
      <c r="G87" s="491"/>
      <c r="H87" s="491"/>
      <c r="I87" s="492"/>
      <c r="J87" s="471"/>
      <c r="K87" s="513"/>
      <c r="L87" s="255"/>
    </row>
    <row r="88" spans="1:12" ht="15" x14ac:dyDescent="0.25">
      <c r="A88" s="473"/>
      <c r="B88" s="477"/>
      <c r="C88" s="23"/>
      <c r="D88" s="23"/>
      <c r="E88" s="24"/>
      <c r="F88" s="25"/>
      <c r="G88" s="26"/>
      <c r="H88" s="27"/>
      <c r="I88" s="28"/>
      <c r="J88" s="479"/>
      <c r="K88" s="479"/>
      <c r="L88" s="255"/>
    </row>
    <row r="89" spans="1:12" ht="15" x14ac:dyDescent="0.25">
      <c r="A89" s="473"/>
      <c r="B89" s="477"/>
      <c r="C89" s="23"/>
      <c r="D89" s="23"/>
      <c r="E89" s="24"/>
      <c r="F89" s="25"/>
      <c r="G89" s="26"/>
      <c r="H89" s="27"/>
      <c r="I89" s="28"/>
      <c r="J89" s="480"/>
      <c r="K89" s="480"/>
      <c r="L89" s="255"/>
    </row>
    <row r="90" spans="1:12" ht="15" x14ac:dyDescent="0.25">
      <c r="A90" s="474"/>
      <c r="B90" s="477"/>
      <c r="C90" s="23"/>
      <c r="D90" s="23"/>
      <c r="E90" s="24"/>
      <c r="F90" s="24"/>
      <c r="G90" s="26"/>
      <c r="H90" s="27"/>
      <c r="I90" s="28"/>
      <c r="J90" s="480"/>
      <c r="K90" s="480"/>
      <c r="L90" s="255"/>
    </row>
    <row r="91" spans="1:12" ht="15" x14ac:dyDescent="0.25">
      <c r="A91" s="474"/>
      <c r="B91" s="477"/>
      <c r="C91" s="23"/>
      <c r="D91" s="23"/>
      <c r="E91" s="24"/>
      <c r="F91" s="24"/>
      <c r="G91" s="26"/>
      <c r="H91" s="27"/>
      <c r="I91" s="28"/>
      <c r="J91" s="480"/>
      <c r="K91" s="480"/>
      <c r="L91" s="255"/>
    </row>
    <row r="92" spans="1:12" ht="15" x14ac:dyDescent="0.25">
      <c r="A92" s="474"/>
      <c r="B92" s="477"/>
      <c r="C92" s="23"/>
      <c r="D92" s="23"/>
      <c r="E92" s="24"/>
      <c r="F92" s="24"/>
      <c r="G92" s="26"/>
      <c r="H92" s="27"/>
      <c r="I92" s="28"/>
      <c r="J92" s="480"/>
      <c r="K92" s="480"/>
      <c r="L92" s="255"/>
    </row>
    <row r="93" spans="1:12" ht="15" x14ac:dyDescent="0.25">
      <c r="A93" s="474"/>
      <c r="B93" s="477"/>
      <c r="C93" s="23"/>
      <c r="D93" s="23"/>
      <c r="E93" s="24"/>
      <c r="F93" s="24"/>
      <c r="G93" s="26"/>
      <c r="H93" s="27"/>
      <c r="I93" s="28"/>
      <c r="J93" s="480"/>
      <c r="K93" s="480"/>
      <c r="L93" s="255"/>
    </row>
    <row r="94" spans="1:12" ht="15" x14ac:dyDescent="0.25">
      <c r="A94" s="474"/>
      <c r="B94" s="477"/>
      <c r="C94" s="23"/>
      <c r="D94" s="23"/>
      <c r="E94" s="24"/>
      <c r="F94" s="24"/>
      <c r="G94" s="26"/>
      <c r="H94" s="27"/>
      <c r="I94" s="28"/>
      <c r="J94" s="480"/>
      <c r="K94" s="480"/>
      <c r="L94" s="255"/>
    </row>
    <row r="95" spans="1:12" ht="15" x14ac:dyDescent="0.25">
      <c r="A95" s="475"/>
      <c r="B95" s="478"/>
      <c r="C95" s="29"/>
      <c r="D95" s="29"/>
      <c r="E95" s="30"/>
      <c r="F95" s="30"/>
      <c r="G95" s="31"/>
      <c r="H95" s="32"/>
      <c r="I95" s="33"/>
      <c r="J95" s="481"/>
      <c r="K95" s="481"/>
      <c r="L95" s="255"/>
    </row>
    <row r="96" spans="1:12" ht="15" x14ac:dyDescent="0.25">
      <c r="A96" s="250"/>
      <c r="B96" s="477">
        <f>Eelarve!E50</f>
        <v>0</v>
      </c>
      <c r="C96" s="477">
        <f>Eelarve!F50</f>
        <v>0</v>
      </c>
      <c r="D96" s="477">
        <f>Eelarve!G50</f>
        <v>0</v>
      </c>
      <c r="E96" s="484"/>
      <c r="F96" s="485"/>
      <c r="G96" s="485"/>
      <c r="H96" s="485"/>
      <c r="I96" s="486"/>
      <c r="J96" s="469">
        <f>B96-C98-D98</f>
        <v>0</v>
      </c>
      <c r="K96" s="511">
        <f>IFERROR(C98/C96,0)</f>
        <v>0</v>
      </c>
      <c r="L96" s="255"/>
    </row>
    <row r="97" spans="1:12" x14ac:dyDescent="0.2">
      <c r="A97" s="472" t="str">
        <f>Eelarve!A50</f>
        <v xml:space="preserve">3.9. </v>
      </c>
      <c r="B97" s="482"/>
      <c r="C97" s="482"/>
      <c r="D97" s="482"/>
      <c r="E97" s="487"/>
      <c r="F97" s="488"/>
      <c r="G97" s="488"/>
      <c r="H97" s="488"/>
      <c r="I97" s="489"/>
      <c r="J97" s="470"/>
      <c r="K97" s="512"/>
      <c r="L97" s="255"/>
    </row>
    <row r="98" spans="1:12" ht="14.25" x14ac:dyDescent="0.2">
      <c r="A98" s="472"/>
      <c r="B98" s="476"/>
      <c r="C98" s="252">
        <f>SUM(C99:C106)</f>
        <v>0</v>
      </c>
      <c r="D98" s="252">
        <f>SUM(D99:D106)</f>
        <v>0</v>
      </c>
      <c r="E98" s="490"/>
      <c r="F98" s="491"/>
      <c r="G98" s="491"/>
      <c r="H98" s="491"/>
      <c r="I98" s="492"/>
      <c r="J98" s="471"/>
      <c r="K98" s="513"/>
      <c r="L98" s="255"/>
    </row>
    <row r="99" spans="1:12" ht="15" x14ac:dyDescent="0.25">
      <c r="A99" s="473"/>
      <c r="B99" s="477"/>
      <c r="C99" s="23"/>
      <c r="D99" s="23"/>
      <c r="E99" s="24"/>
      <c r="F99" s="25"/>
      <c r="G99" s="26"/>
      <c r="H99" s="27"/>
      <c r="I99" s="28"/>
      <c r="J99" s="479"/>
      <c r="K99" s="479"/>
      <c r="L99" s="255"/>
    </row>
    <row r="100" spans="1:12" ht="15" x14ac:dyDescent="0.25">
      <c r="A100" s="473"/>
      <c r="B100" s="477"/>
      <c r="C100" s="23"/>
      <c r="D100" s="23"/>
      <c r="E100" s="24"/>
      <c r="F100" s="25"/>
      <c r="G100" s="26"/>
      <c r="H100" s="27"/>
      <c r="I100" s="28"/>
      <c r="J100" s="480"/>
      <c r="K100" s="480"/>
      <c r="L100" s="255"/>
    </row>
    <row r="101" spans="1:12" ht="15" x14ac:dyDescent="0.25">
      <c r="A101" s="474"/>
      <c r="B101" s="477"/>
      <c r="C101" s="23"/>
      <c r="D101" s="23"/>
      <c r="E101" s="24"/>
      <c r="F101" s="24"/>
      <c r="G101" s="26"/>
      <c r="H101" s="27"/>
      <c r="I101" s="28"/>
      <c r="J101" s="480"/>
      <c r="K101" s="480"/>
      <c r="L101" s="255"/>
    </row>
    <row r="102" spans="1:12" ht="15" x14ac:dyDescent="0.25">
      <c r="A102" s="474"/>
      <c r="B102" s="477"/>
      <c r="C102" s="23"/>
      <c r="D102" s="23"/>
      <c r="E102" s="24"/>
      <c r="F102" s="24"/>
      <c r="G102" s="26"/>
      <c r="H102" s="27"/>
      <c r="I102" s="28"/>
      <c r="J102" s="480"/>
      <c r="K102" s="480"/>
      <c r="L102" s="255"/>
    </row>
    <row r="103" spans="1:12" ht="15" x14ac:dyDescent="0.25">
      <c r="A103" s="474"/>
      <c r="B103" s="477"/>
      <c r="C103" s="23"/>
      <c r="D103" s="23"/>
      <c r="E103" s="24"/>
      <c r="F103" s="24"/>
      <c r="G103" s="26"/>
      <c r="H103" s="27"/>
      <c r="I103" s="28"/>
      <c r="J103" s="480"/>
      <c r="K103" s="480"/>
      <c r="L103" s="255"/>
    </row>
    <row r="104" spans="1:12" ht="15" x14ac:dyDescent="0.25">
      <c r="A104" s="474"/>
      <c r="B104" s="477"/>
      <c r="C104" s="23"/>
      <c r="D104" s="23"/>
      <c r="E104" s="24"/>
      <c r="F104" s="24"/>
      <c r="G104" s="26"/>
      <c r="H104" s="27"/>
      <c r="I104" s="28"/>
      <c r="J104" s="480"/>
      <c r="K104" s="480"/>
      <c r="L104" s="255"/>
    </row>
    <row r="105" spans="1:12" ht="15" x14ac:dyDescent="0.25">
      <c r="A105" s="474"/>
      <c r="B105" s="477"/>
      <c r="C105" s="23"/>
      <c r="D105" s="23"/>
      <c r="E105" s="24"/>
      <c r="F105" s="24"/>
      <c r="G105" s="26"/>
      <c r="H105" s="27"/>
      <c r="I105" s="28"/>
      <c r="J105" s="480"/>
      <c r="K105" s="480"/>
      <c r="L105" s="255"/>
    </row>
    <row r="106" spans="1:12" ht="15" x14ac:dyDescent="0.25">
      <c r="A106" s="475"/>
      <c r="B106" s="478"/>
      <c r="C106" s="29"/>
      <c r="D106" s="29"/>
      <c r="E106" s="30"/>
      <c r="F106" s="30"/>
      <c r="G106" s="31"/>
      <c r="H106" s="32"/>
      <c r="I106" s="33"/>
      <c r="J106" s="481"/>
      <c r="K106" s="481"/>
      <c r="L106" s="255"/>
    </row>
    <row r="107" spans="1:12" ht="15" x14ac:dyDescent="0.25">
      <c r="A107" s="250"/>
      <c r="B107" s="477">
        <f>Eelarve!E51</f>
        <v>0</v>
      </c>
      <c r="C107" s="477">
        <f>Eelarve!F51</f>
        <v>0</v>
      </c>
      <c r="D107" s="477">
        <f>Eelarve!G51</f>
        <v>0</v>
      </c>
      <c r="E107" s="484"/>
      <c r="F107" s="485"/>
      <c r="G107" s="485"/>
      <c r="H107" s="485"/>
      <c r="I107" s="486"/>
      <c r="J107" s="469">
        <f>B107-C109-D109</f>
        <v>0</v>
      </c>
      <c r="K107" s="511">
        <f>IFERROR(C109/C107,0)</f>
        <v>0</v>
      </c>
      <c r="L107" s="255"/>
    </row>
    <row r="108" spans="1:12" x14ac:dyDescent="0.2">
      <c r="A108" s="472" t="str">
        <f>Eelarve!A51</f>
        <v>3.10.</v>
      </c>
      <c r="B108" s="482"/>
      <c r="C108" s="482"/>
      <c r="D108" s="482"/>
      <c r="E108" s="487"/>
      <c r="F108" s="488"/>
      <c r="G108" s="488"/>
      <c r="H108" s="488"/>
      <c r="I108" s="489"/>
      <c r="J108" s="470"/>
      <c r="K108" s="512"/>
      <c r="L108" s="255"/>
    </row>
    <row r="109" spans="1:12" ht="14.25" x14ac:dyDescent="0.2">
      <c r="A109" s="472"/>
      <c r="B109" s="476"/>
      <c r="C109" s="252">
        <f>SUM(C110:C117)</f>
        <v>0</v>
      </c>
      <c r="D109" s="252">
        <f>SUM(D110:D117)</f>
        <v>0</v>
      </c>
      <c r="E109" s="490"/>
      <c r="F109" s="491"/>
      <c r="G109" s="491"/>
      <c r="H109" s="491"/>
      <c r="I109" s="492"/>
      <c r="J109" s="471"/>
      <c r="K109" s="513"/>
      <c r="L109" s="255"/>
    </row>
    <row r="110" spans="1:12" ht="15" x14ac:dyDescent="0.25">
      <c r="A110" s="473"/>
      <c r="B110" s="477"/>
      <c r="C110" s="23"/>
      <c r="D110" s="23"/>
      <c r="E110" s="24"/>
      <c r="F110" s="25"/>
      <c r="G110" s="26"/>
      <c r="H110" s="27"/>
      <c r="I110" s="28"/>
      <c r="J110" s="479"/>
      <c r="K110" s="479"/>
      <c r="L110" s="255"/>
    </row>
    <row r="111" spans="1:12" ht="15" x14ac:dyDescent="0.25">
      <c r="A111" s="473"/>
      <c r="B111" s="477"/>
      <c r="C111" s="23"/>
      <c r="D111" s="23"/>
      <c r="E111" s="24"/>
      <c r="F111" s="25"/>
      <c r="G111" s="26"/>
      <c r="H111" s="27"/>
      <c r="I111" s="28"/>
      <c r="J111" s="480"/>
      <c r="K111" s="480"/>
      <c r="L111" s="255"/>
    </row>
    <row r="112" spans="1:12" ht="15" x14ac:dyDescent="0.25">
      <c r="A112" s="474"/>
      <c r="B112" s="477"/>
      <c r="C112" s="23"/>
      <c r="D112" s="23"/>
      <c r="E112" s="24"/>
      <c r="F112" s="24"/>
      <c r="G112" s="26"/>
      <c r="H112" s="27"/>
      <c r="I112" s="28"/>
      <c r="J112" s="480"/>
      <c r="K112" s="480"/>
      <c r="L112" s="255"/>
    </row>
    <row r="113" spans="1:12" ht="15" x14ac:dyDescent="0.25">
      <c r="A113" s="474"/>
      <c r="B113" s="477"/>
      <c r="C113" s="23"/>
      <c r="D113" s="23"/>
      <c r="E113" s="24"/>
      <c r="F113" s="24"/>
      <c r="G113" s="26"/>
      <c r="H113" s="27"/>
      <c r="I113" s="28"/>
      <c r="J113" s="480"/>
      <c r="K113" s="480"/>
      <c r="L113" s="255"/>
    </row>
    <row r="114" spans="1:12" ht="15" x14ac:dyDescent="0.25">
      <c r="A114" s="474"/>
      <c r="B114" s="477"/>
      <c r="C114" s="23"/>
      <c r="D114" s="23"/>
      <c r="E114" s="24"/>
      <c r="F114" s="24"/>
      <c r="G114" s="26"/>
      <c r="H114" s="27"/>
      <c r="I114" s="28"/>
      <c r="J114" s="480"/>
      <c r="K114" s="480"/>
      <c r="L114" s="255"/>
    </row>
    <row r="115" spans="1:12" ht="15" x14ac:dyDescent="0.25">
      <c r="A115" s="474"/>
      <c r="B115" s="477"/>
      <c r="C115" s="23"/>
      <c r="D115" s="23"/>
      <c r="E115" s="24"/>
      <c r="F115" s="24"/>
      <c r="G115" s="26"/>
      <c r="H115" s="27"/>
      <c r="I115" s="28"/>
      <c r="J115" s="480"/>
      <c r="K115" s="480"/>
      <c r="L115" s="255"/>
    </row>
    <row r="116" spans="1:12" ht="15" x14ac:dyDescent="0.25">
      <c r="A116" s="474"/>
      <c r="B116" s="477"/>
      <c r="C116" s="23"/>
      <c r="D116" s="23"/>
      <c r="E116" s="24"/>
      <c r="F116" s="24"/>
      <c r="G116" s="26"/>
      <c r="H116" s="27"/>
      <c r="I116" s="28"/>
      <c r="J116" s="480"/>
      <c r="K116" s="480"/>
      <c r="L116" s="255"/>
    </row>
    <row r="117" spans="1:12" ht="15" x14ac:dyDescent="0.25">
      <c r="A117" s="475"/>
      <c r="B117" s="478"/>
      <c r="C117" s="29"/>
      <c r="D117" s="29"/>
      <c r="E117" s="30"/>
      <c r="F117" s="30"/>
      <c r="G117" s="31"/>
      <c r="H117" s="32"/>
      <c r="I117" s="33"/>
      <c r="J117" s="481"/>
      <c r="K117" s="481"/>
      <c r="L117" s="255"/>
    </row>
    <row r="118" spans="1:12" ht="15" x14ac:dyDescent="0.25">
      <c r="A118" s="250"/>
      <c r="B118" s="477">
        <f>Eelarve!E52</f>
        <v>0</v>
      </c>
      <c r="C118" s="477">
        <f>Eelarve!F52</f>
        <v>0</v>
      </c>
      <c r="D118" s="477">
        <f>Eelarve!G52</f>
        <v>0</v>
      </c>
      <c r="E118" s="484"/>
      <c r="F118" s="485"/>
      <c r="G118" s="485"/>
      <c r="H118" s="485"/>
      <c r="I118" s="486"/>
      <c r="J118" s="469">
        <f>B118-C120-D120</f>
        <v>0</v>
      </c>
      <c r="K118" s="511">
        <f>IFERROR(C120/C118,0)</f>
        <v>0</v>
      </c>
      <c r="L118" s="255"/>
    </row>
    <row r="119" spans="1:12" x14ac:dyDescent="0.2">
      <c r="A119" s="472" t="str">
        <f>Eelarve!A52</f>
        <v xml:space="preserve">3.11. </v>
      </c>
      <c r="B119" s="482"/>
      <c r="C119" s="482"/>
      <c r="D119" s="482"/>
      <c r="E119" s="487"/>
      <c r="F119" s="488"/>
      <c r="G119" s="488"/>
      <c r="H119" s="488"/>
      <c r="I119" s="489"/>
      <c r="J119" s="470"/>
      <c r="K119" s="512"/>
      <c r="L119" s="255"/>
    </row>
    <row r="120" spans="1:12" ht="14.25" x14ac:dyDescent="0.2">
      <c r="A120" s="472"/>
      <c r="B120" s="476"/>
      <c r="C120" s="252">
        <f>SUM(C121:C128)</f>
        <v>0</v>
      </c>
      <c r="D120" s="252">
        <f>SUM(D121:D128)</f>
        <v>0</v>
      </c>
      <c r="E120" s="490"/>
      <c r="F120" s="491"/>
      <c r="G120" s="491"/>
      <c r="H120" s="491"/>
      <c r="I120" s="492"/>
      <c r="J120" s="471"/>
      <c r="K120" s="513"/>
      <c r="L120" s="255"/>
    </row>
    <row r="121" spans="1:12" ht="15" x14ac:dyDescent="0.25">
      <c r="A121" s="473"/>
      <c r="B121" s="477"/>
      <c r="C121" s="23"/>
      <c r="D121" s="23"/>
      <c r="E121" s="24"/>
      <c r="F121" s="25"/>
      <c r="G121" s="26"/>
      <c r="H121" s="27"/>
      <c r="I121" s="28"/>
      <c r="J121" s="479"/>
      <c r="K121" s="479"/>
      <c r="L121" s="255"/>
    </row>
    <row r="122" spans="1:12" ht="15" x14ac:dyDescent="0.25">
      <c r="A122" s="473"/>
      <c r="B122" s="477"/>
      <c r="C122" s="23"/>
      <c r="D122" s="23"/>
      <c r="E122" s="24"/>
      <c r="F122" s="25"/>
      <c r="G122" s="26"/>
      <c r="H122" s="27"/>
      <c r="I122" s="28"/>
      <c r="J122" s="480"/>
      <c r="K122" s="480"/>
      <c r="L122" s="255"/>
    </row>
    <row r="123" spans="1:12" ht="15" x14ac:dyDescent="0.25">
      <c r="A123" s="474"/>
      <c r="B123" s="477"/>
      <c r="C123" s="23"/>
      <c r="D123" s="23"/>
      <c r="E123" s="24"/>
      <c r="F123" s="24"/>
      <c r="G123" s="26"/>
      <c r="H123" s="27"/>
      <c r="I123" s="28"/>
      <c r="J123" s="480"/>
      <c r="K123" s="480"/>
      <c r="L123" s="255"/>
    </row>
    <row r="124" spans="1:12" ht="15" x14ac:dyDescent="0.25">
      <c r="A124" s="474"/>
      <c r="B124" s="477"/>
      <c r="C124" s="23"/>
      <c r="D124" s="23"/>
      <c r="E124" s="24"/>
      <c r="F124" s="24"/>
      <c r="G124" s="26"/>
      <c r="H124" s="27"/>
      <c r="I124" s="28"/>
      <c r="J124" s="480"/>
      <c r="K124" s="480"/>
      <c r="L124" s="255"/>
    </row>
    <row r="125" spans="1:12" ht="15" x14ac:dyDescent="0.25">
      <c r="A125" s="474"/>
      <c r="B125" s="477"/>
      <c r="C125" s="23"/>
      <c r="D125" s="23"/>
      <c r="E125" s="24"/>
      <c r="F125" s="24"/>
      <c r="G125" s="26"/>
      <c r="H125" s="27"/>
      <c r="I125" s="28"/>
      <c r="J125" s="480"/>
      <c r="K125" s="480"/>
      <c r="L125" s="255"/>
    </row>
    <row r="126" spans="1:12" ht="15" x14ac:dyDescent="0.25">
      <c r="A126" s="474"/>
      <c r="B126" s="477"/>
      <c r="C126" s="23"/>
      <c r="D126" s="23"/>
      <c r="E126" s="24"/>
      <c r="F126" s="24"/>
      <c r="G126" s="26"/>
      <c r="H126" s="27"/>
      <c r="I126" s="28"/>
      <c r="J126" s="480"/>
      <c r="K126" s="480"/>
      <c r="L126" s="255"/>
    </row>
    <row r="127" spans="1:12" ht="15" x14ac:dyDescent="0.25">
      <c r="A127" s="474"/>
      <c r="B127" s="477"/>
      <c r="C127" s="23"/>
      <c r="D127" s="23"/>
      <c r="E127" s="24"/>
      <c r="F127" s="24"/>
      <c r="G127" s="26"/>
      <c r="H127" s="27"/>
      <c r="I127" s="28"/>
      <c r="J127" s="480"/>
      <c r="K127" s="480"/>
      <c r="L127" s="255"/>
    </row>
    <row r="128" spans="1:12" ht="15" x14ac:dyDescent="0.25">
      <c r="A128" s="475"/>
      <c r="B128" s="478"/>
      <c r="C128" s="29"/>
      <c r="D128" s="29"/>
      <c r="E128" s="30"/>
      <c r="F128" s="30"/>
      <c r="G128" s="31"/>
      <c r="H128" s="32"/>
      <c r="I128" s="33"/>
      <c r="J128" s="481"/>
      <c r="K128" s="481"/>
      <c r="L128" s="255"/>
    </row>
    <row r="129" spans="1:12" ht="15" x14ac:dyDescent="0.25">
      <c r="A129" s="250"/>
      <c r="B129" s="477">
        <f>Eelarve!E53</f>
        <v>0</v>
      </c>
      <c r="C129" s="477">
        <f>Eelarve!F53</f>
        <v>0</v>
      </c>
      <c r="D129" s="477">
        <f>Eelarve!G53</f>
        <v>0</v>
      </c>
      <c r="E129" s="484"/>
      <c r="F129" s="485"/>
      <c r="G129" s="485"/>
      <c r="H129" s="485"/>
      <c r="I129" s="486"/>
      <c r="J129" s="469">
        <f>B129-C131-D131</f>
        <v>0</v>
      </c>
      <c r="K129" s="511">
        <f>IFERROR(C131/C129,0)</f>
        <v>0</v>
      </c>
      <c r="L129" s="255"/>
    </row>
    <row r="130" spans="1:12" x14ac:dyDescent="0.2">
      <c r="A130" s="472" t="str">
        <f>Eelarve!A53</f>
        <v xml:space="preserve">3.12. </v>
      </c>
      <c r="B130" s="482"/>
      <c r="C130" s="482"/>
      <c r="D130" s="482"/>
      <c r="E130" s="487"/>
      <c r="F130" s="488"/>
      <c r="G130" s="488"/>
      <c r="H130" s="488"/>
      <c r="I130" s="489"/>
      <c r="J130" s="470"/>
      <c r="K130" s="512"/>
      <c r="L130" s="255"/>
    </row>
    <row r="131" spans="1:12" ht="14.25" x14ac:dyDescent="0.2">
      <c r="A131" s="472"/>
      <c r="B131" s="476"/>
      <c r="C131" s="252">
        <f>SUM(C132:C139)</f>
        <v>0</v>
      </c>
      <c r="D131" s="252">
        <f>SUM(D132:D139)</f>
        <v>0</v>
      </c>
      <c r="E131" s="490"/>
      <c r="F131" s="491"/>
      <c r="G131" s="491"/>
      <c r="H131" s="491"/>
      <c r="I131" s="492"/>
      <c r="J131" s="471"/>
      <c r="K131" s="513"/>
      <c r="L131" s="255"/>
    </row>
    <row r="132" spans="1:12" ht="15" x14ac:dyDescent="0.25">
      <c r="A132" s="473"/>
      <c r="B132" s="477"/>
      <c r="C132" s="23"/>
      <c r="D132" s="23"/>
      <c r="E132" s="24"/>
      <c r="F132" s="25"/>
      <c r="G132" s="26"/>
      <c r="H132" s="27"/>
      <c r="I132" s="28"/>
      <c r="J132" s="479"/>
      <c r="K132" s="479"/>
      <c r="L132" s="255"/>
    </row>
    <row r="133" spans="1:12" ht="15" x14ac:dyDescent="0.25">
      <c r="A133" s="473"/>
      <c r="B133" s="477"/>
      <c r="C133" s="23"/>
      <c r="D133" s="23"/>
      <c r="E133" s="24"/>
      <c r="F133" s="25"/>
      <c r="G133" s="26"/>
      <c r="H133" s="27"/>
      <c r="I133" s="28"/>
      <c r="J133" s="480"/>
      <c r="K133" s="480"/>
      <c r="L133" s="255"/>
    </row>
    <row r="134" spans="1:12" ht="15" x14ac:dyDescent="0.25">
      <c r="A134" s="474"/>
      <c r="B134" s="477"/>
      <c r="C134" s="23"/>
      <c r="D134" s="23"/>
      <c r="E134" s="24"/>
      <c r="F134" s="24"/>
      <c r="G134" s="26"/>
      <c r="H134" s="27"/>
      <c r="I134" s="28"/>
      <c r="J134" s="480"/>
      <c r="K134" s="480"/>
      <c r="L134" s="255"/>
    </row>
    <row r="135" spans="1:12" ht="15" x14ac:dyDescent="0.25">
      <c r="A135" s="474"/>
      <c r="B135" s="477"/>
      <c r="C135" s="23"/>
      <c r="D135" s="23"/>
      <c r="E135" s="24"/>
      <c r="F135" s="24"/>
      <c r="G135" s="26"/>
      <c r="H135" s="27"/>
      <c r="I135" s="28"/>
      <c r="J135" s="480"/>
      <c r="K135" s="480"/>
      <c r="L135" s="255"/>
    </row>
    <row r="136" spans="1:12" ht="15" x14ac:dyDescent="0.25">
      <c r="A136" s="474"/>
      <c r="B136" s="477"/>
      <c r="C136" s="23"/>
      <c r="D136" s="23"/>
      <c r="E136" s="24"/>
      <c r="F136" s="24"/>
      <c r="G136" s="26"/>
      <c r="H136" s="27"/>
      <c r="I136" s="28"/>
      <c r="J136" s="480"/>
      <c r="K136" s="480"/>
      <c r="L136" s="255"/>
    </row>
    <row r="137" spans="1:12" ht="15" x14ac:dyDescent="0.25">
      <c r="A137" s="474"/>
      <c r="B137" s="477"/>
      <c r="C137" s="23"/>
      <c r="D137" s="23"/>
      <c r="E137" s="24"/>
      <c r="F137" s="24"/>
      <c r="G137" s="26"/>
      <c r="H137" s="27"/>
      <c r="I137" s="28"/>
      <c r="J137" s="480"/>
      <c r="K137" s="480"/>
      <c r="L137" s="255"/>
    </row>
    <row r="138" spans="1:12" ht="15" x14ac:dyDescent="0.25">
      <c r="A138" s="474"/>
      <c r="B138" s="477"/>
      <c r="C138" s="23"/>
      <c r="D138" s="23"/>
      <c r="E138" s="24"/>
      <c r="F138" s="24"/>
      <c r="G138" s="26"/>
      <c r="H138" s="27"/>
      <c r="I138" s="28"/>
      <c r="J138" s="480"/>
      <c r="K138" s="480"/>
      <c r="L138" s="255"/>
    </row>
    <row r="139" spans="1:12" ht="15" x14ac:dyDescent="0.25">
      <c r="A139" s="475"/>
      <c r="B139" s="478"/>
      <c r="C139" s="29"/>
      <c r="D139" s="29"/>
      <c r="E139" s="30"/>
      <c r="F139" s="30"/>
      <c r="G139" s="31"/>
      <c r="H139" s="32"/>
      <c r="I139" s="33"/>
      <c r="J139" s="481"/>
      <c r="K139" s="481"/>
      <c r="L139" s="255"/>
    </row>
    <row r="140" spans="1:12" ht="15" x14ac:dyDescent="0.25">
      <c r="A140" s="250"/>
      <c r="B140" s="477">
        <f>Eelarve!E54</f>
        <v>0</v>
      </c>
      <c r="C140" s="477">
        <f>Eelarve!F54</f>
        <v>0</v>
      </c>
      <c r="D140" s="477">
        <f>Eelarve!G54</f>
        <v>0</v>
      </c>
      <c r="E140" s="484"/>
      <c r="F140" s="485"/>
      <c r="G140" s="485"/>
      <c r="H140" s="485"/>
      <c r="I140" s="486"/>
      <c r="J140" s="469">
        <f>B140-C142-D142</f>
        <v>0</v>
      </c>
      <c r="K140" s="511">
        <f>IFERROR(C142/C140,0)</f>
        <v>0</v>
      </c>
      <c r="L140" s="255"/>
    </row>
    <row r="141" spans="1:12" x14ac:dyDescent="0.2">
      <c r="A141" s="472" t="str">
        <f>Eelarve!A54</f>
        <v xml:space="preserve">3.13. </v>
      </c>
      <c r="B141" s="482"/>
      <c r="C141" s="482"/>
      <c r="D141" s="482"/>
      <c r="E141" s="487"/>
      <c r="F141" s="488"/>
      <c r="G141" s="488"/>
      <c r="H141" s="488"/>
      <c r="I141" s="489"/>
      <c r="J141" s="470"/>
      <c r="K141" s="512"/>
      <c r="L141" s="255"/>
    </row>
    <row r="142" spans="1:12" ht="14.25" x14ac:dyDescent="0.2">
      <c r="A142" s="472"/>
      <c r="B142" s="476"/>
      <c r="C142" s="252">
        <f>SUM(C143:C150)</f>
        <v>0</v>
      </c>
      <c r="D142" s="252">
        <f>SUM(D143:D150)</f>
        <v>0</v>
      </c>
      <c r="E142" s="490"/>
      <c r="F142" s="491"/>
      <c r="G142" s="491"/>
      <c r="H142" s="491"/>
      <c r="I142" s="492"/>
      <c r="J142" s="471"/>
      <c r="K142" s="513"/>
      <c r="L142" s="255"/>
    </row>
    <row r="143" spans="1:12" ht="15" x14ac:dyDescent="0.25">
      <c r="A143" s="473"/>
      <c r="B143" s="477"/>
      <c r="C143" s="23"/>
      <c r="D143" s="23"/>
      <c r="E143" s="24"/>
      <c r="F143" s="25"/>
      <c r="G143" s="26"/>
      <c r="H143" s="27"/>
      <c r="I143" s="28"/>
      <c r="J143" s="479"/>
      <c r="K143" s="479"/>
      <c r="L143" s="255"/>
    </row>
    <row r="144" spans="1:12" ht="15" x14ac:dyDescent="0.25">
      <c r="A144" s="473"/>
      <c r="B144" s="477"/>
      <c r="C144" s="23"/>
      <c r="D144" s="23"/>
      <c r="E144" s="24"/>
      <c r="F144" s="25"/>
      <c r="G144" s="26"/>
      <c r="H144" s="27"/>
      <c r="I144" s="28"/>
      <c r="J144" s="480"/>
      <c r="K144" s="480"/>
      <c r="L144" s="255"/>
    </row>
    <row r="145" spans="1:12" ht="15" x14ac:dyDescent="0.25">
      <c r="A145" s="474"/>
      <c r="B145" s="477"/>
      <c r="C145" s="23"/>
      <c r="D145" s="23"/>
      <c r="E145" s="24"/>
      <c r="F145" s="24"/>
      <c r="G145" s="26"/>
      <c r="H145" s="27"/>
      <c r="I145" s="28"/>
      <c r="J145" s="480"/>
      <c r="K145" s="480"/>
      <c r="L145" s="255"/>
    </row>
    <row r="146" spans="1:12" ht="15" x14ac:dyDescent="0.25">
      <c r="A146" s="474"/>
      <c r="B146" s="477"/>
      <c r="C146" s="23"/>
      <c r="D146" s="23"/>
      <c r="E146" s="24"/>
      <c r="F146" s="24"/>
      <c r="G146" s="26"/>
      <c r="H146" s="27"/>
      <c r="I146" s="28"/>
      <c r="J146" s="480"/>
      <c r="K146" s="480"/>
      <c r="L146" s="255"/>
    </row>
    <row r="147" spans="1:12" ht="15" x14ac:dyDescent="0.25">
      <c r="A147" s="474"/>
      <c r="B147" s="477"/>
      <c r="C147" s="23"/>
      <c r="D147" s="23"/>
      <c r="E147" s="24"/>
      <c r="F147" s="24"/>
      <c r="G147" s="26"/>
      <c r="H147" s="27"/>
      <c r="I147" s="28"/>
      <c r="J147" s="480"/>
      <c r="K147" s="480"/>
      <c r="L147" s="255"/>
    </row>
    <row r="148" spans="1:12" ht="15" x14ac:dyDescent="0.25">
      <c r="A148" s="474"/>
      <c r="B148" s="477"/>
      <c r="C148" s="23"/>
      <c r="D148" s="23"/>
      <c r="E148" s="24"/>
      <c r="F148" s="24"/>
      <c r="G148" s="26"/>
      <c r="H148" s="27"/>
      <c r="I148" s="28"/>
      <c r="J148" s="480"/>
      <c r="K148" s="480"/>
      <c r="L148" s="255"/>
    </row>
    <row r="149" spans="1:12" ht="15" x14ac:dyDescent="0.25">
      <c r="A149" s="474"/>
      <c r="B149" s="477"/>
      <c r="C149" s="23"/>
      <c r="D149" s="23"/>
      <c r="E149" s="24"/>
      <c r="F149" s="24"/>
      <c r="G149" s="26"/>
      <c r="H149" s="27"/>
      <c r="I149" s="28"/>
      <c r="J149" s="480"/>
      <c r="K149" s="480"/>
      <c r="L149" s="255"/>
    </row>
    <row r="150" spans="1:12" ht="15" x14ac:dyDescent="0.25">
      <c r="A150" s="475"/>
      <c r="B150" s="478"/>
      <c r="C150" s="29"/>
      <c r="D150" s="29"/>
      <c r="E150" s="30"/>
      <c r="F150" s="30"/>
      <c r="G150" s="31"/>
      <c r="H150" s="32"/>
      <c r="I150" s="33"/>
      <c r="J150" s="481"/>
      <c r="K150" s="481"/>
      <c r="L150" s="255"/>
    </row>
    <row r="151" spans="1:12" ht="15" x14ac:dyDescent="0.25">
      <c r="A151" s="250"/>
      <c r="B151" s="477">
        <f>Eelarve!E55</f>
        <v>0</v>
      </c>
      <c r="C151" s="477">
        <f>Eelarve!F55</f>
        <v>0</v>
      </c>
      <c r="D151" s="477">
        <f>Eelarve!G55</f>
        <v>0</v>
      </c>
      <c r="E151" s="484"/>
      <c r="F151" s="485"/>
      <c r="G151" s="485"/>
      <c r="H151" s="485"/>
      <c r="I151" s="486"/>
      <c r="J151" s="469">
        <f>B151-C153-D153</f>
        <v>0</v>
      </c>
      <c r="K151" s="511">
        <f>IFERROR(C153/C151,0)</f>
        <v>0</v>
      </c>
      <c r="L151" s="255"/>
    </row>
    <row r="152" spans="1:12" x14ac:dyDescent="0.2">
      <c r="A152" s="472" t="str">
        <f>Eelarve!A55</f>
        <v xml:space="preserve">3.14. </v>
      </c>
      <c r="B152" s="482"/>
      <c r="C152" s="482"/>
      <c r="D152" s="482"/>
      <c r="E152" s="487"/>
      <c r="F152" s="488"/>
      <c r="G152" s="488"/>
      <c r="H152" s="488"/>
      <c r="I152" s="489"/>
      <c r="J152" s="470"/>
      <c r="K152" s="512"/>
      <c r="L152" s="255"/>
    </row>
    <row r="153" spans="1:12" ht="14.25" x14ac:dyDescent="0.2">
      <c r="A153" s="472"/>
      <c r="B153" s="476"/>
      <c r="C153" s="252">
        <f>SUM(C154:C161)</f>
        <v>0</v>
      </c>
      <c r="D153" s="252">
        <f>SUM(D154:D161)</f>
        <v>0</v>
      </c>
      <c r="E153" s="490"/>
      <c r="F153" s="491"/>
      <c r="G153" s="491"/>
      <c r="H153" s="491"/>
      <c r="I153" s="492"/>
      <c r="J153" s="471"/>
      <c r="K153" s="513"/>
      <c r="L153" s="255"/>
    </row>
    <row r="154" spans="1:12" ht="15" x14ac:dyDescent="0.25">
      <c r="A154" s="473"/>
      <c r="B154" s="477"/>
      <c r="C154" s="23"/>
      <c r="D154" s="23"/>
      <c r="E154" s="24"/>
      <c r="F154" s="25"/>
      <c r="G154" s="26"/>
      <c r="H154" s="27"/>
      <c r="I154" s="28"/>
      <c r="J154" s="479"/>
      <c r="K154" s="479"/>
      <c r="L154" s="255"/>
    </row>
    <row r="155" spans="1:12" ht="15" x14ac:dyDescent="0.25">
      <c r="A155" s="473"/>
      <c r="B155" s="477"/>
      <c r="C155" s="23"/>
      <c r="D155" s="23"/>
      <c r="E155" s="24"/>
      <c r="F155" s="25"/>
      <c r="G155" s="26"/>
      <c r="H155" s="27"/>
      <c r="I155" s="28"/>
      <c r="J155" s="480"/>
      <c r="K155" s="480"/>
      <c r="L155" s="255"/>
    </row>
    <row r="156" spans="1:12" ht="15" x14ac:dyDescent="0.25">
      <c r="A156" s="474"/>
      <c r="B156" s="477"/>
      <c r="C156" s="23"/>
      <c r="D156" s="23"/>
      <c r="E156" s="24"/>
      <c r="F156" s="24"/>
      <c r="G156" s="26"/>
      <c r="H156" s="27"/>
      <c r="I156" s="28"/>
      <c r="J156" s="480"/>
      <c r="K156" s="480"/>
      <c r="L156" s="255"/>
    </row>
    <row r="157" spans="1:12" ht="15" x14ac:dyDescent="0.25">
      <c r="A157" s="474"/>
      <c r="B157" s="477"/>
      <c r="C157" s="23"/>
      <c r="D157" s="23"/>
      <c r="E157" s="24"/>
      <c r="F157" s="24"/>
      <c r="G157" s="26"/>
      <c r="H157" s="27"/>
      <c r="I157" s="28"/>
      <c r="J157" s="480"/>
      <c r="K157" s="480"/>
      <c r="L157" s="255"/>
    </row>
    <row r="158" spans="1:12" ht="15" x14ac:dyDescent="0.25">
      <c r="A158" s="474"/>
      <c r="B158" s="477"/>
      <c r="C158" s="23"/>
      <c r="D158" s="23"/>
      <c r="E158" s="24"/>
      <c r="F158" s="24"/>
      <c r="G158" s="26"/>
      <c r="H158" s="27"/>
      <c r="I158" s="28"/>
      <c r="J158" s="480"/>
      <c r="K158" s="480"/>
      <c r="L158" s="255"/>
    </row>
    <row r="159" spans="1:12" ht="15" x14ac:dyDescent="0.25">
      <c r="A159" s="474"/>
      <c r="B159" s="477"/>
      <c r="C159" s="23"/>
      <c r="D159" s="23"/>
      <c r="E159" s="24"/>
      <c r="F159" s="24"/>
      <c r="G159" s="26"/>
      <c r="H159" s="27"/>
      <c r="I159" s="28"/>
      <c r="J159" s="480"/>
      <c r="K159" s="480"/>
      <c r="L159" s="255"/>
    </row>
    <row r="160" spans="1:12" ht="15" x14ac:dyDescent="0.25">
      <c r="A160" s="474"/>
      <c r="B160" s="477"/>
      <c r="C160" s="23"/>
      <c r="D160" s="23"/>
      <c r="E160" s="24"/>
      <c r="F160" s="24"/>
      <c r="G160" s="26"/>
      <c r="H160" s="27"/>
      <c r="I160" s="28"/>
      <c r="J160" s="480"/>
      <c r="K160" s="480"/>
      <c r="L160" s="255"/>
    </row>
    <row r="161" spans="1:12" ht="15" x14ac:dyDescent="0.25">
      <c r="A161" s="475"/>
      <c r="B161" s="478"/>
      <c r="C161" s="29"/>
      <c r="D161" s="29"/>
      <c r="E161" s="30"/>
      <c r="F161" s="30"/>
      <c r="G161" s="31"/>
      <c r="H161" s="32"/>
      <c r="I161" s="33"/>
      <c r="J161" s="481"/>
      <c r="K161" s="481"/>
      <c r="L161" s="255"/>
    </row>
    <row r="162" spans="1:12" ht="15" x14ac:dyDescent="0.25">
      <c r="A162" s="250"/>
      <c r="B162" s="477">
        <f>Eelarve!E56</f>
        <v>0</v>
      </c>
      <c r="C162" s="477">
        <f>Eelarve!F56</f>
        <v>0</v>
      </c>
      <c r="D162" s="477">
        <f>Eelarve!G56</f>
        <v>0</v>
      </c>
      <c r="E162" s="484"/>
      <c r="F162" s="485"/>
      <c r="G162" s="485"/>
      <c r="H162" s="485"/>
      <c r="I162" s="486"/>
      <c r="J162" s="469">
        <f>B162-C164-D164</f>
        <v>0</v>
      </c>
      <c r="K162" s="511">
        <f>IFERROR(C164/C162,0)</f>
        <v>0</v>
      </c>
      <c r="L162" s="255"/>
    </row>
    <row r="163" spans="1:12" x14ac:dyDescent="0.2">
      <c r="A163" s="472" t="str">
        <f>Eelarve!A56</f>
        <v xml:space="preserve">3.15. </v>
      </c>
      <c r="B163" s="482"/>
      <c r="C163" s="482"/>
      <c r="D163" s="482"/>
      <c r="E163" s="487"/>
      <c r="F163" s="488"/>
      <c r="G163" s="488"/>
      <c r="H163" s="488"/>
      <c r="I163" s="489"/>
      <c r="J163" s="470"/>
      <c r="K163" s="512"/>
      <c r="L163" s="255"/>
    </row>
    <row r="164" spans="1:12" ht="14.25" x14ac:dyDescent="0.2">
      <c r="A164" s="472"/>
      <c r="B164" s="476"/>
      <c r="C164" s="252">
        <f>SUM(C165:C172)</f>
        <v>0</v>
      </c>
      <c r="D164" s="252">
        <f>SUM(D165:D172)</f>
        <v>0</v>
      </c>
      <c r="E164" s="490"/>
      <c r="F164" s="491"/>
      <c r="G164" s="491"/>
      <c r="H164" s="491"/>
      <c r="I164" s="492"/>
      <c r="J164" s="471"/>
      <c r="K164" s="513"/>
      <c r="L164" s="255"/>
    </row>
    <row r="165" spans="1:12" ht="15" x14ac:dyDescent="0.25">
      <c r="A165" s="473"/>
      <c r="B165" s="477"/>
      <c r="C165" s="23"/>
      <c r="D165" s="23"/>
      <c r="E165" s="24"/>
      <c r="F165" s="25"/>
      <c r="G165" s="26"/>
      <c r="H165" s="27"/>
      <c r="I165" s="28"/>
      <c r="J165" s="479"/>
      <c r="K165" s="479"/>
      <c r="L165" s="255"/>
    </row>
    <row r="166" spans="1:12" ht="15" x14ac:dyDescent="0.25">
      <c r="A166" s="473"/>
      <c r="B166" s="477"/>
      <c r="C166" s="23"/>
      <c r="D166" s="23"/>
      <c r="E166" s="24"/>
      <c r="F166" s="25"/>
      <c r="G166" s="26"/>
      <c r="H166" s="27"/>
      <c r="I166" s="28"/>
      <c r="J166" s="480"/>
      <c r="K166" s="480"/>
      <c r="L166" s="255"/>
    </row>
    <row r="167" spans="1:12" ht="15" x14ac:dyDescent="0.25">
      <c r="A167" s="474"/>
      <c r="B167" s="477"/>
      <c r="C167" s="23"/>
      <c r="D167" s="23"/>
      <c r="E167" s="24"/>
      <c r="F167" s="24"/>
      <c r="G167" s="26"/>
      <c r="H167" s="27"/>
      <c r="I167" s="28"/>
      <c r="J167" s="480"/>
      <c r="K167" s="480"/>
      <c r="L167" s="255"/>
    </row>
    <row r="168" spans="1:12" ht="15" x14ac:dyDescent="0.25">
      <c r="A168" s="474"/>
      <c r="B168" s="477"/>
      <c r="C168" s="23"/>
      <c r="D168" s="23"/>
      <c r="E168" s="24"/>
      <c r="F168" s="24"/>
      <c r="G168" s="26"/>
      <c r="H168" s="27"/>
      <c r="I168" s="28"/>
      <c r="J168" s="480"/>
      <c r="K168" s="480"/>
      <c r="L168" s="255"/>
    </row>
    <row r="169" spans="1:12" ht="15" x14ac:dyDescent="0.25">
      <c r="A169" s="474"/>
      <c r="B169" s="477"/>
      <c r="C169" s="23"/>
      <c r="D169" s="23"/>
      <c r="E169" s="24"/>
      <c r="F169" s="24"/>
      <c r="G169" s="26"/>
      <c r="H169" s="27"/>
      <c r="I169" s="28"/>
      <c r="J169" s="480"/>
      <c r="K169" s="480"/>
      <c r="L169" s="255"/>
    </row>
    <row r="170" spans="1:12" ht="15" x14ac:dyDescent="0.25">
      <c r="A170" s="474"/>
      <c r="B170" s="477"/>
      <c r="C170" s="23"/>
      <c r="D170" s="23"/>
      <c r="E170" s="24"/>
      <c r="F170" s="24"/>
      <c r="G170" s="26"/>
      <c r="H170" s="27"/>
      <c r="I170" s="28"/>
      <c r="J170" s="480"/>
      <c r="K170" s="480"/>
      <c r="L170" s="255"/>
    </row>
    <row r="171" spans="1:12" ht="15" x14ac:dyDescent="0.25">
      <c r="A171" s="474"/>
      <c r="B171" s="477"/>
      <c r="C171" s="23"/>
      <c r="D171" s="23"/>
      <c r="E171" s="24"/>
      <c r="F171" s="24"/>
      <c r="G171" s="26"/>
      <c r="H171" s="27"/>
      <c r="I171" s="28"/>
      <c r="J171" s="480"/>
      <c r="K171" s="480"/>
      <c r="L171" s="255"/>
    </row>
    <row r="172" spans="1:12" ht="15.75" customHeight="1" x14ac:dyDescent="0.25">
      <c r="A172" s="475"/>
      <c r="B172" s="478"/>
      <c r="C172" s="29"/>
      <c r="D172" s="29"/>
      <c r="E172" s="30"/>
      <c r="F172" s="30"/>
      <c r="G172" s="31"/>
      <c r="H172" s="32"/>
      <c r="I172" s="33"/>
      <c r="J172" s="481"/>
      <c r="K172" s="481"/>
      <c r="L172" s="255"/>
    </row>
    <row r="173" spans="1:12" ht="15" x14ac:dyDescent="0.25">
      <c r="A173" s="330"/>
      <c r="B173" s="483">
        <f>Eelarve!E57</f>
        <v>0</v>
      </c>
      <c r="C173" s="483">
        <f>Eelarve!F57</f>
        <v>0</v>
      </c>
      <c r="D173" s="483">
        <f>Eelarve!G57</f>
        <v>0</v>
      </c>
      <c r="E173" s="335"/>
      <c r="F173" s="336"/>
      <c r="G173" s="336"/>
      <c r="H173" s="336"/>
      <c r="I173" s="337"/>
      <c r="J173" s="344">
        <f>B173-C175-D175</f>
        <v>0</v>
      </c>
      <c r="K173" s="325">
        <f>IFERROR(C175/C173,0)</f>
        <v>0</v>
      </c>
      <c r="L173" s="255"/>
    </row>
    <row r="174" spans="1:12" ht="12.75" customHeight="1" x14ac:dyDescent="0.2">
      <c r="A174" s="328" t="str">
        <f>Eelarve!A57</f>
        <v xml:space="preserve">3.16. </v>
      </c>
      <c r="B174" s="482"/>
      <c r="C174" s="482"/>
      <c r="D174" s="482"/>
      <c r="E174" s="338"/>
      <c r="F174" s="339"/>
      <c r="G174" s="339"/>
      <c r="H174" s="339"/>
      <c r="I174" s="340"/>
      <c r="J174" s="345"/>
      <c r="K174" s="326"/>
      <c r="L174" s="255"/>
    </row>
    <row r="175" spans="1:12" ht="14.25" customHeight="1" x14ac:dyDescent="0.2">
      <c r="A175" s="328"/>
      <c r="B175" s="332"/>
      <c r="C175" s="252">
        <f>SUM(C176:C183)</f>
        <v>0</v>
      </c>
      <c r="D175" s="252">
        <f>SUM(D176:D183)</f>
        <v>0</v>
      </c>
      <c r="E175" s="341"/>
      <c r="F175" s="342"/>
      <c r="G175" s="342"/>
      <c r="H175" s="342"/>
      <c r="I175" s="343"/>
      <c r="J175" s="346"/>
      <c r="K175" s="327"/>
      <c r="L175" s="255"/>
    </row>
    <row r="176" spans="1:12" ht="15" x14ac:dyDescent="0.25">
      <c r="A176" s="329"/>
      <c r="B176" s="333"/>
      <c r="C176" s="23"/>
      <c r="D176" s="23"/>
      <c r="E176" s="24"/>
      <c r="F176" s="25"/>
      <c r="G176" s="26"/>
      <c r="H176" s="27"/>
      <c r="I176" s="28"/>
      <c r="J176" s="322"/>
      <c r="K176" s="322"/>
      <c r="L176" s="255"/>
    </row>
    <row r="177" spans="1:12" ht="15" x14ac:dyDescent="0.25">
      <c r="A177" s="329"/>
      <c r="B177" s="333"/>
      <c r="C177" s="23"/>
      <c r="D177" s="23"/>
      <c r="E177" s="24"/>
      <c r="F177" s="25"/>
      <c r="G177" s="26"/>
      <c r="H177" s="27"/>
      <c r="I177" s="28"/>
      <c r="J177" s="323"/>
      <c r="K177" s="323"/>
      <c r="L177" s="255"/>
    </row>
    <row r="178" spans="1:12" ht="15" x14ac:dyDescent="0.25">
      <c r="A178" s="330"/>
      <c r="B178" s="333"/>
      <c r="C178" s="23"/>
      <c r="D178" s="23"/>
      <c r="E178" s="24"/>
      <c r="F178" s="24"/>
      <c r="G178" s="26"/>
      <c r="H178" s="27"/>
      <c r="I178" s="28"/>
      <c r="J178" s="323"/>
      <c r="K178" s="323"/>
      <c r="L178" s="255"/>
    </row>
    <row r="179" spans="1:12" ht="15" x14ac:dyDescent="0.25">
      <c r="A179" s="330"/>
      <c r="B179" s="333"/>
      <c r="C179" s="23"/>
      <c r="D179" s="23"/>
      <c r="E179" s="24"/>
      <c r="F179" s="24"/>
      <c r="G179" s="26"/>
      <c r="H179" s="27"/>
      <c r="I179" s="28"/>
      <c r="J179" s="323"/>
      <c r="K179" s="323"/>
      <c r="L179" s="255"/>
    </row>
    <row r="180" spans="1:12" ht="15" x14ac:dyDescent="0.25">
      <c r="A180" s="330"/>
      <c r="B180" s="333"/>
      <c r="C180" s="23"/>
      <c r="D180" s="23"/>
      <c r="E180" s="24"/>
      <c r="F180" s="24"/>
      <c r="G180" s="26"/>
      <c r="H180" s="27"/>
      <c r="I180" s="28"/>
      <c r="J180" s="323"/>
      <c r="K180" s="323"/>
      <c r="L180" s="255"/>
    </row>
    <row r="181" spans="1:12" ht="15" x14ac:dyDescent="0.25">
      <c r="A181" s="330"/>
      <c r="B181" s="333"/>
      <c r="C181" s="23"/>
      <c r="D181" s="23"/>
      <c r="E181" s="24"/>
      <c r="F181" s="24"/>
      <c r="G181" s="26"/>
      <c r="H181" s="27"/>
      <c r="I181" s="28"/>
      <c r="J181" s="323"/>
      <c r="K181" s="323"/>
      <c r="L181" s="255"/>
    </row>
    <row r="182" spans="1:12" ht="15" x14ac:dyDescent="0.25">
      <c r="A182" s="330"/>
      <c r="B182" s="333"/>
      <c r="C182" s="23"/>
      <c r="D182" s="23"/>
      <c r="E182" s="24"/>
      <c r="F182" s="24"/>
      <c r="G182" s="26"/>
      <c r="H182" s="27"/>
      <c r="I182" s="28"/>
      <c r="J182" s="323"/>
      <c r="K182" s="323"/>
      <c r="L182" s="255"/>
    </row>
    <row r="183" spans="1:12" ht="15" x14ac:dyDescent="0.25">
      <c r="A183" s="331"/>
      <c r="B183" s="334"/>
      <c r="C183" s="29"/>
      <c r="D183" s="29"/>
      <c r="E183" s="30"/>
      <c r="F183" s="30"/>
      <c r="G183" s="31"/>
      <c r="H183" s="32"/>
      <c r="I183" s="33"/>
      <c r="J183" s="324"/>
      <c r="K183" s="324"/>
      <c r="L183" s="255"/>
    </row>
    <row r="184" spans="1:12" ht="15" x14ac:dyDescent="0.25">
      <c r="A184" s="330"/>
      <c r="B184" s="483">
        <f>Eelarve!E58</f>
        <v>0</v>
      </c>
      <c r="C184" s="483">
        <f>Eelarve!F58</f>
        <v>0</v>
      </c>
      <c r="D184" s="483">
        <f>Eelarve!G58</f>
        <v>0</v>
      </c>
      <c r="E184" s="335"/>
      <c r="F184" s="336"/>
      <c r="G184" s="336"/>
      <c r="H184" s="336"/>
      <c r="I184" s="337"/>
      <c r="J184" s="344">
        <f>B184-C186-D186</f>
        <v>0</v>
      </c>
      <c r="K184" s="325">
        <f>IFERROR(C186/C184,0)</f>
        <v>0</v>
      </c>
      <c r="L184" s="255"/>
    </row>
    <row r="185" spans="1:12" ht="12.75" customHeight="1" x14ac:dyDescent="0.2">
      <c r="A185" s="328" t="str">
        <f>Eelarve!A58</f>
        <v xml:space="preserve">3.17. </v>
      </c>
      <c r="B185" s="482"/>
      <c r="C185" s="482"/>
      <c r="D185" s="482"/>
      <c r="E185" s="338"/>
      <c r="F185" s="339"/>
      <c r="G185" s="339"/>
      <c r="H185" s="339"/>
      <c r="I185" s="340"/>
      <c r="J185" s="345"/>
      <c r="K185" s="326"/>
      <c r="L185" s="255"/>
    </row>
    <row r="186" spans="1:12" ht="14.25" customHeight="1" x14ac:dyDescent="0.2">
      <c r="A186" s="328"/>
      <c r="B186" s="332"/>
      <c r="C186" s="252">
        <f>SUM(C187:C194)</f>
        <v>0</v>
      </c>
      <c r="D186" s="252">
        <f>SUM(D187:D194)</f>
        <v>0</v>
      </c>
      <c r="E186" s="341"/>
      <c r="F186" s="342"/>
      <c r="G186" s="342"/>
      <c r="H186" s="342"/>
      <c r="I186" s="343"/>
      <c r="J186" s="346"/>
      <c r="K186" s="327"/>
      <c r="L186" s="255"/>
    </row>
    <row r="187" spans="1:12" ht="15" x14ac:dyDescent="0.25">
      <c r="A187" s="329"/>
      <c r="B187" s="333"/>
      <c r="C187" s="23"/>
      <c r="D187" s="23"/>
      <c r="E187" s="24"/>
      <c r="F187" s="25"/>
      <c r="G187" s="26"/>
      <c r="H187" s="27"/>
      <c r="I187" s="28"/>
      <c r="J187" s="322"/>
      <c r="K187" s="322"/>
      <c r="L187" s="255"/>
    </row>
    <row r="188" spans="1:12" ht="15" x14ac:dyDescent="0.25">
      <c r="A188" s="329"/>
      <c r="B188" s="333"/>
      <c r="C188" s="23"/>
      <c r="D188" s="23"/>
      <c r="E188" s="24"/>
      <c r="F188" s="25"/>
      <c r="G188" s="26"/>
      <c r="H188" s="27"/>
      <c r="I188" s="28"/>
      <c r="J188" s="323"/>
      <c r="K188" s="323"/>
      <c r="L188" s="255"/>
    </row>
    <row r="189" spans="1:12" ht="15" x14ac:dyDescent="0.25">
      <c r="A189" s="330"/>
      <c r="B189" s="333"/>
      <c r="C189" s="23"/>
      <c r="D189" s="23"/>
      <c r="E189" s="24"/>
      <c r="F189" s="24"/>
      <c r="G189" s="26"/>
      <c r="H189" s="27"/>
      <c r="I189" s="28"/>
      <c r="J189" s="323"/>
      <c r="K189" s="323"/>
      <c r="L189" s="255"/>
    </row>
    <row r="190" spans="1:12" ht="15" x14ac:dyDescent="0.25">
      <c r="A190" s="330"/>
      <c r="B190" s="333"/>
      <c r="C190" s="23"/>
      <c r="D190" s="23"/>
      <c r="E190" s="24"/>
      <c r="F190" s="24"/>
      <c r="G190" s="26"/>
      <c r="H190" s="27"/>
      <c r="I190" s="28"/>
      <c r="J190" s="323"/>
      <c r="K190" s="323"/>
      <c r="L190" s="255"/>
    </row>
    <row r="191" spans="1:12" ht="15" x14ac:dyDescent="0.25">
      <c r="A191" s="330"/>
      <c r="B191" s="333"/>
      <c r="C191" s="23"/>
      <c r="D191" s="23"/>
      <c r="E191" s="24"/>
      <c r="F191" s="24"/>
      <c r="G191" s="26"/>
      <c r="H191" s="27"/>
      <c r="I191" s="28"/>
      <c r="J191" s="323"/>
      <c r="K191" s="323"/>
      <c r="L191" s="255"/>
    </row>
    <row r="192" spans="1:12" ht="15" x14ac:dyDescent="0.25">
      <c r="A192" s="330"/>
      <c r="B192" s="333"/>
      <c r="C192" s="23"/>
      <c r="D192" s="23"/>
      <c r="E192" s="24"/>
      <c r="F192" s="24"/>
      <c r="G192" s="26"/>
      <c r="H192" s="27"/>
      <c r="I192" s="28"/>
      <c r="J192" s="323"/>
      <c r="K192" s="323"/>
      <c r="L192" s="255"/>
    </row>
    <row r="193" spans="1:12" ht="15" x14ac:dyDescent="0.25">
      <c r="A193" s="330"/>
      <c r="B193" s="333"/>
      <c r="C193" s="23"/>
      <c r="D193" s="23"/>
      <c r="E193" s="24"/>
      <c r="F193" s="24"/>
      <c r="G193" s="26"/>
      <c r="H193" s="27"/>
      <c r="I193" s="28"/>
      <c r="J193" s="323"/>
      <c r="K193" s="323"/>
      <c r="L193" s="255"/>
    </row>
    <row r="194" spans="1:12" ht="15" x14ac:dyDescent="0.25">
      <c r="A194" s="331"/>
      <c r="B194" s="334"/>
      <c r="C194" s="29"/>
      <c r="D194" s="29"/>
      <c r="E194" s="30"/>
      <c r="F194" s="30"/>
      <c r="G194" s="31"/>
      <c r="H194" s="32"/>
      <c r="I194" s="33"/>
      <c r="J194" s="324"/>
      <c r="K194" s="324"/>
      <c r="L194" s="255"/>
    </row>
    <row r="195" spans="1:12" ht="15" x14ac:dyDescent="0.25">
      <c r="A195" s="330"/>
      <c r="B195" s="483">
        <f>Eelarve!E59</f>
        <v>0</v>
      </c>
      <c r="C195" s="483">
        <f>Eelarve!F59</f>
        <v>0</v>
      </c>
      <c r="D195" s="483">
        <f>Eelarve!G59</f>
        <v>0</v>
      </c>
      <c r="E195" s="335"/>
      <c r="F195" s="336"/>
      <c r="G195" s="336"/>
      <c r="H195" s="336"/>
      <c r="I195" s="337"/>
      <c r="J195" s="344">
        <f>B195-C197-D197</f>
        <v>0</v>
      </c>
      <c r="K195" s="325">
        <f>IFERROR(C197/C195,0)</f>
        <v>0</v>
      </c>
      <c r="L195" s="255"/>
    </row>
    <row r="196" spans="1:12" ht="12.75" customHeight="1" x14ac:dyDescent="0.2">
      <c r="A196" s="328" t="str">
        <f>Eelarve!A59</f>
        <v xml:space="preserve">3.18. </v>
      </c>
      <c r="B196" s="482"/>
      <c r="C196" s="482"/>
      <c r="D196" s="482"/>
      <c r="E196" s="338"/>
      <c r="F196" s="339"/>
      <c r="G196" s="339"/>
      <c r="H196" s="339"/>
      <c r="I196" s="340"/>
      <c r="J196" s="345"/>
      <c r="K196" s="326"/>
      <c r="L196" s="255"/>
    </row>
    <row r="197" spans="1:12" ht="14.25" customHeight="1" x14ac:dyDescent="0.2">
      <c r="A197" s="328"/>
      <c r="B197" s="332"/>
      <c r="C197" s="252">
        <f>SUM(C198:C205)</f>
        <v>0</v>
      </c>
      <c r="D197" s="252">
        <f>SUM(D198:D205)</f>
        <v>0</v>
      </c>
      <c r="E197" s="341"/>
      <c r="F197" s="342"/>
      <c r="G197" s="342"/>
      <c r="H197" s="342"/>
      <c r="I197" s="343"/>
      <c r="J197" s="346"/>
      <c r="K197" s="327"/>
      <c r="L197" s="255"/>
    </row>
    <row r="198" spans="1:12" ht="15" x14ac:dyDescent="0.25">
      <c r="A198" s="329"/>
      <c r="B198" s="333"/>
      <c r="C198" s="23"/>
      <c r="D198" s="23"/>
      <c r="E198" s="24"/>
      <c r="F198" s="25"/>
      <c r="G198" s="26"/>
      <c r="H198" s="27"/>
      <c r="I198" s="28"/>
      <c r="J198" s="322"/>
      <c r="K198" s="322"/>
      <c r="L198" s="255"/>
    </row>
    <row r="199" spans="1:12" ht="15" x14ac:dyDescent="0.25">
      <c r="A199" s="329"/>
      <c r="B199" s="333"/>
      <c r="C199" s="23"/>
      <c r="D199" s="23"/>
      <c r="E199" s="24"/>
      <c r="F199" s="25"/>
      <c r="G199" s="26"/>
      <c r="H199" s="27"/>
      <c r="I199" s="28"/>
      <c r="J199" s="323"/>
      <c r="K199" s="323"/>
      <c r="L199" s="255"/>
    </row>
    <row r="200" spans="1:12" ht="15" x14ac:dyDescent="0.25">
      <c r="A200" s="330"/>
      <c r="B200" s="333"/>
      <c r="C200" s="23"/>
      <c r="D200" s="23"/>
      <c r="E200" s="24"/>
      <c r="F200" s="24"/>
      <c r="G200" s="26"/>
      <c r="H200" s="27"/>
      <c r="I200" s="28"/>
      <c r="J200" s="323"/>
      <c r="K200" s="323"/>
      <c r="L200" s="255"/>
    </row>
    <row r="201" spans="1:12" ht="15" x14ac:dyDescent="0.25">
      <c r="A201" s="330"/>
      <c r="B201" s="333"/>
      <c r="C201" s="23"/>
      <c r="D201" s="23"/>
      <c r="E201" s="24"/>
      <c r="F201" s="24"/>
      <c r="G201" s="26"/>
      <c r="H201" s="27"/>
      <c r="I201" s="28"/>
      <c r="J201" s="323"/>
      <c r="K201" s="323"/>
      <c r="L201" s="255"/>
    </row>
    <row r="202" spans="1:12" ht="15" x14ac:dyDescent="0.25">
      <c r="A202" s="330"/>
      <c r="B202" s="333"/>
      <c r="C202" s="23"/>
      <c r="D202" s="23"/>
      <c r="E202" s="24"/>
      <c r="F202" s="24"/>
      <c r="G202" s="26"/>
      <c r="H202" s="27"/>
      <c r="I202" s="28"/>
      <c r="J202" s="323"/>
      <c r="K202" s="323"/>
      <c r="L202" s="255"/>
    </row>
    <row r="203" spans="1:12" ht="15" x14ac:dyDescent="0.25">
      <c r="A203" s="330"/>
      <c r="B203" s="333"/>
      <c r="C203" s="23"/>
      <c r="D203" s="23"/>
      <c r="E203" s="24"/>
      <c r="F203" s="24"/>
      <c r="G203" s="26"/>
      <c r="H203" s="27"/>
      <c r="I203" s="28"/>
      <c r="J203" s="323"/>
      <c r="K203" s="323"/>
      <c r="L203" s="255"/>
    </row>
    <row r="204" spans="1:12" ht="15" x14ac:dyDescent="0.25">
      <c r="A204" s="330"/>
      <c r="B204" s="333"/>
      <c r="C204" s="23"/>
      <c r="D204" s="23"/>
      <c r="E204" s="24"/>
      <c r="F204" s="24"/>
      <c r="G204" s="26"/>
      <c r="H204" s="27"/>
      <c r="I204" s="28"/>
      <c r="J204" s="323"/>
      <c r="K204" s="323"/>
      <c r="L204" s="255"/>
    </row>
    <row r="205" spans="1:12" ht="15" x14ac:dyDescent="0.25">
      <c r="A205" s="331"/>
      <c r="B205" s="334"/>
      <c r="C205" s="29"/>
      <c r="D205" s="29"/>
      <c r="E205" s="30"/>
      <c r="F205" s="30"/>
      <c r="G205" s="31"/>
      <c r="H205" s="32"/>
      <c r="I205" s="33"/>
      <c r="J205" s="324"/>
      <c r="K205" s="324"/>
      <c r="L205" s="255"/>
    </row>
    <row r="206" spans="1:12" ht="15" x14ac:dyDescent="0.25">
      <c r="A206" s="330"/>
      <c r="B206" s="483">
        <f>Eelarve!E60</f>
        <v>0</v>
      </c>
      <c r="C206" s="483">
        <f>Eelarve!F60</f>
        <v>0</v>
      </c>
      <c r="D206" s="483">
        <f>Eelarve!G60</f>
        <v>0</v>
      </c>
      <c r="E206" s="484"/>
      <c r="F206" s="485"/>
      <c r="G206" s="485"/>
      <c r="H206" s="485"/>
      <c r="I206" s="486"/>
      <c r="J206" s="469">
        <f>B206-C208-D208</f>
        <v>0</v>
      </c>
      <c r="K206" s="511">
        <f>IFERROR(C208/C206,0)</f>
        <v>0</v>
      </c>
      <c r="L206" s="255"/>
    </row>
    <row r="207" spans="1:12" ht="12.75" customHeight="1" x14ac:dyDescent="0.2">
      <c r="A207" s="472" t="str">
        <f>Eelarve!A60</f>
        <v xml:space="preserve">3.19. </v>
      </c>
      <c r="B207" s="482"/>
      <c r="C207" s="482"/>
      <c r="D207" s="482"/>
      <c r="E207" s="487"/>
      <c r="F207" s="488"/>
      <c r="G207" s="488"/>
      <c r="H207" s="488"/>
      <c r="I207" s="489"/>
      <c r="J207" s="470"/>
      <c r="K207" s="512"/>
      <c r="L207" s="255"/>
    </row>
    <row r="208" spans="1:12" ht="14.25" customHeight="1" x14ac:dyDescent="0.2">
      <c r="A208" s="472"/>
      <c r="B208" s="476"/>
      <c r="C208" s="252">
        <f>SUM(C209:C216)</f>
        <v>0</v>
      </c>
      <c r="D208" s="252">
        <f>SUM(D209:D216)</f>
        <v>0</v>
      </c>
      <c r="E208" s="490"/>
      <c r="F208" s="491"/>
      <c r="G208" s="491"/>
      <c r="H208" s="491"/>
      <c r="I208" s="492"/>
      <c r="J208" s="471"/>
      <c r="K208" s="513"/>
      <c r="L208" s="255"/>
    </row>
    <row r="209" spans="1:12" ht="15" x14ac:dyDescent="0.25">
      <c r="A209" s="472"/>
      <c r="B209" s="477"/>
      <c r="C209" s="23"/>
      <c r="D209" s="23"/>
      <c r="E209" s="24"/>
      <c r="F209" s="25"/>
      <c r="G209" s="26"/>
      <c r="H209" s="27"/>
      <c r="I209" s="28"/>
      <c r="J209" s="479"/>
      <c r="K209" s="479"/>
      <c r="L209" s="255"/>
    </row>
    <row r="210" spans="1:12" ht="15" x14ac:dyDescent="0.25">
      <c r="A210" s="472"/>
      <c r="B210" s="477"/>
      <c r="C210" s="23"/>
      <c r="D210" s="23"/>
      <c r="E210" s="24"/>
      <c r="F210" s="25"/>
      <c r="G210" s="26"/>
      <c r="H210" s="27"/>
      <c r="I210" s="28"/>
      <c r="J210" s="480"/>
      <c r="K210" s="480"/>
      <c r="L210" s="255"/>
    </row>
    <row r="211" spans="1:12" ht="15" x14ac:dyDescent="0.25">
      <c r="A211" s="472"/>
      <c r="B211" s="477"/>
      <c r="C211" s="23"/>
      <c r="D211" s="23"/>
      <c r="E211" s="24"/>
      <c r="F211" s="24"/>
      <c r="G211" s="26"/>
      <c r="H211" s="27"/>
      <c r="I211" s="28"/>
      <c r="J211" s="480"/>
      <c r="K211" s="480"/>
      <c r="L211" s="255"/>
    </row>
    <row r="212" spans="1:12" ht="15" x14ac:dyDescent="0.25">
      <c r="A212" s="472"/>
      <c r="B212" s="477"/>
      <c r="C212" s="23"/>
      <c r="D212" s="23"/>
      <c r="E212" s="24"/>
      <c r="F212" s="24"/>
      <c r="G212" s="26"/>
      <c r="H212" s="27"/>
      <c r="I212" s="28"/>
      <c r="J212" s="480"/>
      <c r="K212" s="480"/>
      <c r="L212" s="255"/>
    </row>
    <row r="213" spans="1:12" ht="15" x14ac:dyDescent="0.25">
      <c r="A213" s="472"/>
      <c r="B213" s="477"/>
      <c r="C213" s="23"/>
      <c r="D213" s="23"/>
      <c r="E213" s="24"/>
      <c r="F213" s="24"/>
      <c r="G213" s="26"/>
      <c r="H213" s="27"/>
      <c r="I213" s="28"/>
      <c r="J213" s="480"/>
      <c r="K213" s="480"/>
      <c r="L213" s="255"/>
    </row>
    <row r="214" spans="1:12" ht="15" x14ac:dyDescent="0.25">
      <c r="A214" s="472"/>
      <c r="B214" s="477"/>
      <c r="C214" s="23"/>
      <c r="D214" s="23"/>
      <c r="E214" s="24"/>
      <c r="F214" s="24"/>
      <c r="G214" s="26"/>
      <c r="H214" s="27"/>
      <c r="I214" s="28"/>
      <c r="J214" s="480"/>
      <c r="K214" s="480"/>
      <c r="L214" s="255"/>
    </row>
    <row r="215" spans="1:12" ht="15" x14ac:dyDescent="0.25">
      <c r="A215" s="472"/>
      <c r="B215" s="477"/>
      <c r="C215" s="23"/>
      <c r="D215" s="23"/>
      <c r="E215" s="24"/>
      <c r="F215" s="24"/>
      <c r="G215" s="26"/>
      <c r="H215" s="27"/>
      <c r="I215" s="28"/>
      <c r="J215" s="480"/>
      <c r="K215" s="480"/>
      <c r="L215" s="255"/>
    </row>
    <row r="216" spans="1:12" ht="15" x14ac:dyDescent="0.25">
      <c r="A216" s="574"/>
      <c r="B216" s="478"/>
      <c r="C216" s="29"/>
      <c r="D216" s="29"/>
      <c r="E216" s="30"/>
      <c r="F216" s="30"/>
      <c r="G216" s="31"/>
      <c r="H216" s="32"/>
      <c r="I216" s="33"/>
      <c r="J216" s="481"/>
      <c r="K216" s="481"/>
      <c r="L216" s="255"/>
    </row>
  </sheetData>
  <sheetProtection algorithmName="SHA-512" hashValue="0XV3ti5y+BT7DIkew667JJVt61OAYIulT7kXU1kBiw9jQluhMffp0hnNbb+RMJKJiyUsPFIBCL2UdPbcZ2uh6g==" saltValue="ik1S6M5LBleGlCeBQuImlA==" spinCount="100000" sheet="1" insertRows="0"/>
  <protectedRanges>
    <protectedRange sqref="C11:I18 C22:I29 C121:I128 C132:I139 C143:I150 C154:I161 C165:I172 C209:I216 C33:I40 C44:I51 C55:I62 C66:I73 C77:I84 C88:I95 C99:I106 C110:I117 C176:I183 C187:I194 C198:I205" name="Range1"/>
  </protectedRanges>
  <mergeCells count="181">
    <mergeCell ref="B195:B196"/>
    <mergeCell ref="C195:C196"/>
    <mergeCell ref="D195:D196"/>
    <mergeCell ref="K5:K7"/>
    <mergeCell ref="K8:K10"/>
    <mergeCell ref="K11:K18"/>
    <mergeCell ref="K19:K21"/>
    <mergeCell ref="K22:K29"/>
    <mergeCell ref="K30:K32"/>
    <mergeCell ref="K33:K40"/>
    <mergeCell ref="B184:B185"/>
    <mergeCell ref="C184:C185"/>
    <mergeCell ref="D184:D185"/>
    <mergeCell ref="E19:I21"/>
    <mergeCell ref="J19:J21"/>
    <mergeCell ref="A20:A29"/>
    <mergeCell ref="B21:B29"/>
    <mergeCell ref="J22:J29"/>
    <mergeCell ref="B19:B20"/>
    <mergeCell ref="C19:C20"/>
    <mergeCell ref="D19:D20"/>
    <mergeCell ref="B30:B31"/>
    <mergeCell ref="C30:C31"/>
    <mergeCell ref="D30:D31"/>
    <mergeCell ref="E30:I32"/>
    <mergeCell ref="J30:J32"/>
    <mergeCell ref="A31:A40"/>
    <mergeCell ref="B32:B40"/>
    <mergeCell ref="J33:J40"/>
    <mergeCell ref="H2:H3"/>
    <mergeCell ref="A5:A7"/>
    <mergeCell ref="B5:B7"/>
    <mergeCell ref="C5:I5"/>
    <mergeCell ref="H6:H7"/>
    <mergeCell ref="I6:I7"/>
    <mergeCell ref="E8:I10"/>
    <mergeCell ref="J8:J10"/>
    <mergeCell ref="A9:A18"/>
    <mergeCell ref="B10:B18"/>
    <mergeCell ref="J11:J18"/>
    <mergeCell ref="B8:B9"/>
    <mergeCell ref="C8:C9"/>
    <mergeCell ref="D8:D9"/>
    <mergeCell ref="J5:J7"/>
    <mergeCell ref="C6:D6"/>
    <mergeCell ref="E6:E7"/>
    <mergeCell ref="F6:F7"/>
    <mergeCell ref="G6:G7"/>
    <mergeCell ref="B41:B42"/>
    <mergeCell ref="C41:C42"/>
    <mergeCell ref="D41:D42"/>
    <mergeCell ref="E41:I43"/>
    <mergeCell ref="J41:J43"/>
    <mergeCell ref="K41:K43"/>
    <mergeCell ref="A42:A51"/>
    <mergeCell ref="B43:B51"/>
    <mergeCell ref="J44:J51"/>
    <mergeCell ref="K44:K51"/>
    <mergeCell ref="B52:B53"/>
    <mergeCell ref="C52:C53"/>
    <mergeCell ref="D52:D53"/>
    <mergeCell ref="E52:I54"/>
    <mergeCell ref="J52:J54"/>
    <mergeCell ref="K52:K54"/>
    <mergeCell ref="A53:A62"/>
    <mergeCell ref="B54:B62"/>
    <mergeCell ref="J55:J62"/>
    <mergeCell ref="K55:K62"/>
    <mergeCell ref="B63:B64"/>
    <mergeCell ref="C63:C64"/>
    <mergeCell ref="D63:D64"/>
    <mergeCell ref="E63:I65"/>
    <mergeCell ref="J63:J65"/>
    <mergeCell ref="K63:K65"/>
    <mergeCell ref="A64:A73"/>
    <mergeCell ref="B65:B73"/>
    <mergeCell ref="J66:J73"/>
    <mergeCell ref="K66:K73"/>
    <mergeCell ref="B74:B75"/>
    <mergeCell ref="C74:C75"/>
    <mergeCell ref="D74:D75"/>
    <mergeCell ref="E74:I76"/>
    <mergeCell ref="J74:J76"/>
    <mergeCell ref="K74:K76"/>
    <mergeCell ref="A75:A84"/>
    <mergeCell ref="B76:B84"/>
    <mergeCell ref="J77:J84"/>
    <mergeCell ref="K77:K84"/>
    <mergeCell ref="B85:B86"/>
    <mergeCell ref="C85:C86"/>
    <mergeCell ref="D85:D86"/>
    <mergeCell ref="E85:I87"/>
    <mergeCell ref="J85:J87"/>
    <mergeCell ref="K85:K87"/>
    <mergeCell ref="A86:A95"/>
    <mergeCell ref="B87:B95"/>
    <mergeCell ref="J88:J95"/>
    <mergeCell ref="K88:K95"/>
    <mergeCell ref="B96:B97"/>
    <mergeCell ref="C96:C97"/>
    <mergeCell ref="D96:D97"/>
    <mergeCell ref="E96:I98"/>
    <mergeCell ref="J96:J98"/>
    <mergeCell ref="K96:K98"/>
    <mergeCell ref="A97:A106"/>
    <mergeCell ref="B98:B106"/>
    <mergeCell ref="J99:J106"/>
    <mergeCell ref="K99:K106"/>
    <mergeCell ref="B107:B108"/>
    <mergeCell ref="C107:C108"/>
    <mergeCell ref="D107:D108"/>
    <mergeCell ref="E107:I109"/>
    <mergeCell ref="J107:J109"/>
    <mergeCell ref="K107:K109"/>
    <mergeCell ref="A108:A117"/>
    <mergeCell ref="B109:B117"/>
    <mergeCell ref="J110:J117"/>
    <mergeCell ref="K110:K117"/>
    <mergeCell ref="B118:B119"/>
    <mergeCell ref="C118:C119"/>
    <mergeCell ref="D118:D119"/>
    <mergeCell ref="E118:I120"/>
    <mergeCell ref="J118:J120"/>
    <mergeCell ref="K118:K120"/>
    <mergeCell ref="A119:A128"/>
    <mergeCell ref="B120:B128"/>
    <mergeCell ref="J121:J128"/>
    <mergeCell ref="K121:K128"/>
    <mergeCell ref="B129:B130"/>
    <mergeCell ref="C129:C130"/>
    <mergeCell ref="D129:D130"/>
    <mergeCell ref="E129:I131"/>
    <mergeCell ref="J129:J131"/>
    <mergeCell ref="K129:K131"/>
    <mergeCell ref="A130:A139"/>
    <mergeCell ref="B131:B139"/>
    <mergeCell ref="J132:J139"/>
    <mergeCell ref="K132:K139"/>
    <mergeCell ref="B140:B141"/>
    <mergeCell ref="C140:C141"/>
    <mergeCell ref="D140:D141"/>
    <mergeCell ref="E140:I142"/>
    <mergeCell ref="J140:J142"/>
    <mergeCell ref="K140:K142"/>
    <mergeCell ref="A141:A150"/>
    <mergeCell ref="B142:B150"/>
    <mergeCell ref="J143:J150"/>
    <mergeCell ref="K143:K150"/>
    <mergeCell ref="B151:B152"/>
    <mergeCell ref="C151:C152"/>
    <mergeCell ref="D151:D152"/>
    <mergeCell ref="E151:I153"/>
    <mergeCell ref="J151:J153"/>
    <mergeCell ref="K151:K153"/>
    <mergeCell ref="A152:A161"/>
    <mergeCell ref="B153:B161"/>
    <mergeCell ref="J154:J161"/>
    <mergeCell ref="K154:K161"/>
    <mergeCell ref="B162:B163"/>
    <mergeCell ref="C162:C163"/>
    <mergeCell ref="D162:D163"/>
    <mergeCell ref="E162:I164"/>
    <mergeCell ref="J162:J164"/>
    <mergeCell ref="K162:K164"/>
    <mergeCell ref="A163:A172"/>
    <mergeCell ref="B164:B172"/>
    <mergeCell ref="J165:J172"/>
    <mergeCell ref="K165:K172"/>
    <mergeCell ref="B173:B174"/>
    <mergeCell ref="C173:C174"/>
    <mergeCell ref="D173:D174"/>
    <mergeCell ref="B206:B207"/>
    <mergeCell ref="C206:C207"/>
    <mergeCell ref="D206:D207"/>
    <mergeCell ref="E206:I208"/>
    <mergeCell ref="J206:J208"/>
    <mergeCell ref="K206:K208"/>
    <mergeCell ref="A207:A216"/>
    <mergeCell ref="B208:B216"/>
    <mergeCell ref="J209:J216"/>
    <mergeCell ref="K209:K216"/>
  </mergeCells>
  <conditionalFormatting sqref="K8:K10">
    <cfRule type="cellIs" dxfId="32" priority="41" operator="greaterThan">
      <formula>1.1</formula>
    </cfRule>
  </conditionalFormatting>
  <conditionalFormatting sqref="K19:K21">
    <cfRule type="cellIs" dxfId="31" priority="40" operator="greaterThan">
      <formula>1.1</formula>
    </cfRule>
  </conditionalFormatting>
  <conditionalFormatting sqref="K30:K32">
    <cfRule type="cellIs" dxfId="30" priority="32" operator="greaterThan">
      <formula>1.1</formula>
    </cfRule>
  </conditionalFormatting>
  <conditionalFormatting sqref="K41:K43">
    <cfRule type="cellIs" dxfId="29" priority="31" operator="greaterThan">
      <formula>1.1</formula>
    </cfRule>
  </conditionalFormatting>
  <conditionalFormatting sqref="K52:K54">
    <cfRule type="cellIs" dxfId="28" priority="30" operator="greaterThan">
      <formula>1.1</formula>
    </cfRule>
  </conditionalFormatting>
  <conditionalFormatting sqref="K63:K65">
    <cfRule type="cellIs" dxfId="27" priority="29" operator="greaterThan">
      <formula>1.1</formula>
    </cfRule>
  </conditionalFormatting>
  <conditionalFormatting sqref="K74:K76">
    <cfRule type="cellIs" dxfId="26" priority="28" operator="greaterThan">
      <formula>1.1</formula>
    </cfRule>
  </conditionalFormatting>
  <conditionalFormatting sqref="K85:K87">
    <cfRule type="cellIs" dxfId="25" priority="27" operator="greaterThan">
      <formula>1.1</formula>
    </cfRule>
  </conditionalFormatting>
  <conditionalFormatting sqref="K96:K98">
    <cfRule type="cellIs" dxfId="24" priority="26" operator="greaterThan">
      <formula>1.1</formula>
    </cfRule>
  </conditionalFormatting>
  <conditionalFormatting sqref="K107:K109">
    <cfRule type="cellIs" dxfId="23" priority="25" operator="greaterThan">
      <formula>1.1</formula>
    </cfRule>
  </conditionalFormatting>
  <conditionalFormatting sqref="K118:K120">
    <cfRule type="cellIs" dxfId="22" priority="24" operator="greaterThan">
      <formula>1.1</formula>
    </cfRule>
  </conditionalFormatting>
  <conditionalFormatting sqref="K129:K131">
    <cfRule type="cellIs" dxfId="21" priority="23" operator="greaterThan">
      <formula>1.1</formula>
    </cfRule>
  </conditionalFormatting>
  <conditionalFormatting sqref="K140:K142">
    <cfRule type="cellIs" dxfId="20" priority="22" operator="greaterThan">
      <formula>1.1</formula>
    </cfRule>
  </conditionalFormatting>
  <conditionalFormatting sqref="K151:K153">
    <cfRule type="cellIs" dxfId="19" priority="21" operator="greaterThan">
      <formula>1.1</formula>
    </cfRule>
  </conditionalFormatting>
  <conditionalFormatting sqref="K162:K164">
    <cfRule type="cellIs" dxfId="18" priority="20" operator="greaterThan">
      <formula>1.1</formula>
    </cfRule>
  </conditionalFormatting>
  <conditionalFormatting sqref="K173:K175">
    <cfRule type="cellIs" dxfId="17" priority="19" operator="greaterThan">
      <formula>1.1</formula>
    </cfRule>
  </conditionalFormatting>
  <conditionalFormatting sqref="K206:K208">
    <cfRule type="cellIs" dxfId="16" priority="18" operator="greaterThan">
      <formula>1.1</formula>
    </cfRule>
  </conditionalFormatting>
  <conditionalFormatting sqref="K184:K186">
    <cfRule type="cellIs" dxfId="1" priority="2" operator="greaterThan">
      <formula>1.1</formula>
    </cfRule>
  </conditionalFormatting>
  <conditionalFormatting sqref="K195:K197">
    <cfRule type="cellIs" dxfId="0" priority="1" operator="greaterThan">
      <formula>1.1</formula>
    </cfRule>
  </conditionalFormatting>
  <pageMargins left="0.31496062992125984" right="0.31496062992125984" top="0.55118110236220474" bottom="0.15748031496062992" header="0.31496062992125984" footer="0.31496062992125984"/>
  <pageSetup paperSize="9" scale="78" fitToHeight="0" orientation="landscape" blackAndWhite="1" verticalDpi="300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  <pageSetUpPr fitToPage="1"/>
  </sheetPr>
  <dimension ref="A1:L106"/>
  <sheetViews>
    <sheetView showGridLines="0" zoomScale="85" zoomScaleNormal="85" workbookViewId="0">
      <pane xSplit="1" ySplit="7" topLeftCell="B8" activePane="bottomRight" state="frozen"/>
      <selection activeCell="F26" sqref="F26"/>
      <selection pane="topRight" activeCell="F26" sqref="F26"/>
      <selection pane="bottomLeft" activeCell="F26" sqref="F26"/>
      <selection pane="bottomRight" activeCell="F15" sqref="F15"/>
    </sheetView>
  </sheetViews>
  <sheetFormatPr defaultColWidth="9.140625" defaultRowHeight="15" x14ac:dyDescent="0.25"/>
  <cols>
    <col min="1" max="1" width="15.5703125" style="106" customWidth="1"/>
    <col min="2" max="2" width="9.140625" style="110"/>
    <col min="3" max="3" width="10.42578125" style="110" customWidth="1"/>
    <col min="4" max="4" width="11.7109375" style="110" customWidth="1"/>
    <col min="5" max="5" width="13.85546875" style="110" customWidth="1"/>
    <col min="6" max="6" width="12.140625" style="110" customWidth="1"/>
    <col min="7" max="7" width="11.7109375" style="110" customWidth="1"/>
    <col min="8" max="8" width="50.7109375" style="111" customWidth="1"/>
    <col min="9" max="9" width="12" style="110" customWidth="1"/>
    <col min="10" max="11" width="11.5703125" style="110" customWidth="1"/>
    <col min="12" max="12" width="6.140625" style="106" customWidth="1"/>
    <col min="13" max="16384" width="9.140625" style="106"/>
  </cols>
  <sheetData>
    <row r="1" spans="1:12" ht="17.25" customHeight="1" x14ac:dyDescent="0.25">
      <c r="A1" s="227"/>
      <c r="B1" s="188"/>
      <c r="C1" s="188"/>
      <c r="D1" s="188">
        <f>Eelarve!B2</f>
        <v>0</v>
      </c>
      <c r="E1" s="188"/>
      <c r="F1" s="188"/>
      <c r="G1" s="228"/>
      <c r="H1" s="189"/>
      <c r="I1" s="229"/>
      <c r="J1" s="188"/>
      <c r="K1" s="188"/>
      <c r="L1" s="187"/>
    </row>
    <row r="2" spans="1:12" x14ac:dyDescent="0.25">
      <c r="A2" s="227" t="str">
        <f>Eelarve!A61</f>
        <v xml:space="preserve">4. Projekti elluviimiseks vajaliku põhivara soetamisega seotud kulud </v>
      </c>
      <c r="B2" s="188"/>
      <c r="C2" s="188"/>
      <c r="D2" s="188"/>
      <c r="E2" s="188"/>
      <c r="F2" s="188"/>
      <c r="G2" s="228"/>
      <c r="H2" s="510"/>
      <c r="I2" s="231"/>
      <c r="J2" s="232"/>
      <c r="K2" s="232"/>
      <c r="L2" s="187"/>
    </row>
    <row r="3" spans="1:12" ht="16.5" customHeight="1" x14ac:dyDescent="0.25">
      <c r="A3" s="233" t="s">
        <v>11</v>
      </c>
      <c r="B3" s="234">
        <f>Eelarve!E61</f>
        <v>0</v>
      </c>
      <c r="C3" s="234">
        <f>Eelarve!F61</f>
        <v>0</v>
      </c>
      <c r="D3" s="234">
        <f>Eelarve!G61</f>
        <v>0</v>
      </c>
      <c r="E3" s="235"/>
      <c r="F3" s="188"/>
      <c r="G3" s="236"/>
      <c r="H3" s="510"/>
      <c r="I3" s="229"/>
      <c r="J3" s="237" t="s">
        <v>14</v>
      </c>
      <c r="K3" s="237"/>
      <c r="L3" s="187"/>
    </row>
    <row r="4" spans="1:12" s="107" customFormat="1" ht="17.25" customHeight="1" x14ac:dyDescent="0.2">
      <c r="A4" s="254" t="s">
        <v>12</v>
      </c>
      <c r="B4" s="253"/>
      <c r="C4" s="253">
        <f>C10+C21+C32+C43+C54+C65+C76+C87+C98</f>
        <v>0</v>
      </c>
      <c r="D4" s="253">
        <f>D10+D21+D32+D43+D54+D65+D76+D87+D98</f>
        <v>0</v>
      </c>
      <c r="E4" s="239"/>
      <c r="F4" s="239"/>
      <c r="G4" s="240"/>
      <c r="H4" s="241"/>
      <c r="I4" s="242"/>
      <c r="J4" s="253">
        <f>B3-C4-D4</f>
        <v>0</v>
      </c>
      <c r="K4" s="238"/>
      <c r="L4" s="259"/>
    </row>
    <row r="5" spans="1:12" s="108" customFormat="1" ht="17.25" customHeight="1" x14ac:dyDescent="0.2">
      <c r="A5" s="493" t="s">
        <v>35</v>
      </c>
      <c r="B5" s="496" t="s">
        <v>5</v>
      </c>
      <c r="C5" s="521" t="s">
        <v>6</v>
      </c>
      <c r="D5" s="522"/>
      <c r="E5" s="522"/>
      <c r="F5" s="522"/>
      <c r="G5" s="522"/>
      <c r="H5" s="522"/>
      <c r="I5" s="523"/>
      <c r="J5" s="501" t="s">
        <v>10</v>
      </c>
      <c r="K5" s="453" t="s">
        <v>97</v>
      </c>
      <c r="L5" s="186"/>
    </row>
    <row r="6" spans="1:12" s="108" customFormat="1" ht="15.75" customHeight="1" x14ac:dyDescent="0.2">
      <c r="A6" s="494"/>
      <c r="B6" s="497"/>
      <c r="C6" s="519" t="s">
        <v>7</v>
      </c>
      <c r="D6" s="525"/>
      <c r="E6" s="504" t="s">
        <v>13</v>
      </c>
      <c r="F6" s="506" t="s">
        <v>8</v>
      </c>
      <c r="G6" s="504" t="s">
        <v>9</v>
      </c>
      <c r="H6" s="504" t="s">
        <v>59</v>
      </c>
      <c r="I6" s="517" t="str">
        <f>'1. Meeskonna tööjõukulud'!I6:I7</f>
        <v>Pangakontolt tasumise kuupäev</v>
      </c>
      <c r="J6" s="502"/>
      <c r="K6" s="454"/>
      <c r="L6" s="186"/>
    </row>
    <row r="7" spans="1:12" ht="52.5" customHeight="1" x14ac:dyDescent="0.25">
      <c r="A7" s="495"/>
      <c r="B7" s="505"/>
      <c r="C7" s="245" t="s">
        <v>53</v>
      </c>
      <c r="D7" s="245" t="s">
        <v>29</v>
      </c>
      <c r="E7" s="505"/>
      <c r="F7" s="498"/>
      <c r="G7" s="505"/>
      <c r="H7" s="505"/>
      <c r="I7" s="518"/>
      <c r="J7" s="524"/>
      <c r="K7" s="526"/>
      <c r="L7" s="187"/>
    </row>
    <row r="8" spans="1:12" x14ac:dyDescent="0.25">
      <c r="A8" s="250"/>
      <c r="B8" s="477">
        <f>Eelarve!E62</f>
        <v>0</v>
      </c>
      <c r="C8" s="477">
        <f>Eelarve!F62</f>
        <v>0</v>
      </c>
      <c r="D8" s="477">
        <f>Eelarve!G62</f>
        <v>0</v>
      </c>
      <c r="E8" s="484"/>
      <c r="F8" s="485"/>
      <c r="G8" s="485"/>
      <c r="H8" s="485"/>
      <c r="I8" s="486"/>
      <c r="J8" s="469">
        <f>B8-C10-D10</f>
        <v>0</v>
      </c>
      <c r="K8" s="511">
        <f>IFERROR(C10/C8,0)</f>
        <v>0</v>
      </c>
      <c r="L8" s="187"/>
    </row>
    <row r="9" spans="1:12" s="109" customFormat="1" ht="5.25" customHeight="1" x14ac:dyDescent="0.2">
      <c r="A9" s="472" t="str">
        <f>Eelarve!A62</f>
        <v xml:space="preserve">4.1. </v>
      </c>
      <c r="B9" s="482"/>
      <c r="C9" s="482"/>
      <c r="D9" s="482"/>
      <c r="E9" s="487"/>
      <c r="F9" s="488"/>
      <c r="G9" s="488"/>
      <c r="H9" s="488"/>
      <c r="I9" s="489"/>
      <c r="J9" s="470"/>
      <c r="K9" s="512"/>
      <c r="L9" s="260"/>
    </row>
    <row r="10" spans="1:12" s="109" customFormat="1" ht="15" customHeight="1" x14ac:dyDescent="0.2">
      <c r="A10" s="472"/>
      <c r="B10" s="476"/>
      <c r="C10" s="252">
        <f>SUM(C11:C18)</f>
        <v>0</v>
      </c>
      <c r="D10" s="252">
        <f>SUM(D11:D18)</f>
        <v>0</v>
      </c>
      <c r="E10" s="490"/>
      <c r="F10" s="491"/>
      <c r="G10" s="491"/>
      <c r="H10" s="491"/>
      <c r="I10" s="492"/>
      <c r="J10" s="471"/>
      <c r="K10" s="513"/>
      <c r="L10" s="260"/>
    </row>
    <row r="11" spans="1:12" x14ac:dyDescent="0.25">
      <c r="A11" s="473"/>
      <c r="B11" s="477"/>
      <c r="C11" s="23"/>
      <c r="D11" s="23"/>
      <c r="E11" s="24"/>
      <c r="F11" s="25"/>
      <c r="G11" s="26"/>
      <c r="H11" s="27"/>
      <c r="I11" s="28"/>
      <c r="J11" s="479"/>
      <c r="K11" s="479"/>
      <c r="L11" s="187"/>
    </row>
    <row r="12" spans="1:12" x14ac:dyDescent="0.25">
      <c r="A12" s="473"/>
      <c r="B12" s="477"/>
      <c r="C12" s="23"/>
      <c r="D12" s="23"/>
      <c r="E12" s="24"/>
      <c r="F12" s="25"/>
      <c r="G12" s="26"/>
      <c r="H12" s="27"/>
      <c r="I12" s="28"/>
      <c r="J12" s="480"/>
      <c r="K12" s="480"/>
      <c r="L12" s="187"/>
    </row>
    <row r="13" spans="1:12" x14ac:dyDescent="0.25">
      <c r="A13" s="473"/>
      <c r="B13" s="477"/>
      <c r="C13" s="23"/>
      <c r="D13" s="23"/>
      <c r="E13" s="24"/>
      <c r="F13" s="24"/>
      <c r="G13" s="26"/>
      <c r="H13" s="27"/>
      <c r="I13" s="28"/>
      <c r="J13" s="480"/>
      <c r="K13" s="480"/>
      <c r="L13" s="187"/>
    </row>
    <row r="14" spans="1:12" x14ac:dyDescent="0.25">
      <c r="A14" s="473"/>
      <c r="B14" s="477"/>
      <c r="C14" s="23"/>
      <c r="D14" s="23"/>
      <c r="E14" s="24"/>
      <c r="F14" s="24"/>
      <c r="G14" s="26"/>
      <c r="H14" s="27"/>
      <c r="I14" s="28"/>
      <c r="J14" s="480"/>
      <c r="K14" s="480"/>
      <c r="L14" s="187"/>
    </row>
    <row r="15" spans="1:12" x14ac:dyDescent="0.25">
      <c r="A15" s="474"/>
      <c r="B15" s="477"/>
      <c r="C15" s="23"/>
      <c r="D15" s="23"/>
      <c r="E15" s="24"/>
      <c r="F15" s="24"/>
      <c r="G15" s="26"/>
      <c r="H15" s="27"/>
      <c r="I15" s="28"/>
      <c r="J15" s="480"/>
      <c r="K15" s="480"/>
      <c r="L15" s="187"/>
    </row>
    <row r="16" spans="1:12" x14ac:dyDescent="0.25">
      <c r="A16" s="474"/>
      <c r="B16" s="477"/>
      <c r="C16" s="23"/>
      <c r="D16" s="23"/>
      <c r="E16" s="24"/>
      <c r="F16" s="24"/>
      <c r="G16" s="26"/>
      <c r="H16" s="27"/>
      <c r="I16" s="28"/>
      <c r="J16" s="480"/>
      <c r="K16" s="480"/>
      <c r="L16" s="187"/>
    </row>
    <row r="17" spans="1:12" x14ac:dyDescent="0.25">
      <c r="A17" s="474"/>
      <c r="B17" s="477"/>
      <c r="C17" s="23"/>
      <c r="D17" s="23"/>
      <c r="E17" s="24"/>
      <c r="F17" s="24"/>
      <c r="G17" s="26"/>
      <c r="H17" s="27"/>
      <c r="I17" s="28"/>
      <c r="J17" s="480"/>
      <c r="K17" s="480"/>
      <c r="L17" s="187"/>
    </row>
    <row r="18" spans="1:12" x14ac:dyDescent="0.25">
      <c r="A18" s="475"/>
      <c r="B18" s="478"/>
      <c r="C18" s="29"/>
      <c r="D18" s="29"/>
      <c r="E18" s="30"/>
      <c r="F18" s="30"/>
      <c r="G18" s="31"/>
      <c r="H18" s="32"/>
      <c r="I18" s="33"/>
      <c r="J18" s="481"/>
      <c r="K18" s="481"/>
      <c r="L18" s="187"/>
    </row>
    <row r="19" spans="1:12" x14ac:dyDescent="0.25">
      <c r="A19" s="250"/>
      <c r="B19" s="477">
        <f>Eelarve!E63</f>
        <v>0</v>
      </c>
      <c r="C19" s="477">
        <f>Eelarve!F63</f>
        <v>0</v>
      </c>
      <c r="D19" s="477">
        <f>Eelarve!G63</f>
        <v>0</v>
      </c>
      <c r="E19" s="484"/>
      <c r="F19" s="485"/>
      <c r="G19" s="485"/>
      <c r="H19" s="485"/>
      <c r="I19" s="486"/>
      <c r="J19" s="469">
        <f>B19-C21-D21</f>
        <v>0</v>
      </c>
      <c r="K19" s="511">
        <f>IFERROR(C21/C19,0)</f>
        <v>0</v>
      </c>
      <c r="L19" s="187"/>
    </row>
    <row r="20" spans="1:12" ht="5.25" customHeight="1" x14ac:dyDescent="0.25">
      <c r="A20" s="472" t="str">
        <f>Eelarve!A63</f>
        <v xml:space="preserve">4.2. </v>
      </c>
      <c r="B20" s="482"/>
      <c r="C20" s="482"/>
      <c r="D20" s="482"/>
      <c r="E20" s="487"/>
      <c r="F20" s="488"/>
      <c r="G20" s="488"/>
      <c r="H20" s="488"/>
      <c r="I20" s="489"/>
      <c r="J20" s="470"/>
      <c r="K20" s="512"/>
      <c r="L20" s="187"/>
    </row>
    <row r="21" spans="1:12" ht="17.25" customHeight="1" x14ac:dyDescent="0.25">
      <c r="A21" s="472"/>
      <c r="B21" s="476"/>
      <c r="C21" s="252">
        <f>SUM(C22:C29)</f>
        <v>0</v>
      </c>
      <c r="D21" s="252">
        <f>SUM(D22:D29)</f>
        <v>0</v>
      </c>
      <c r="E21" s="490"/>
      <c r="F21" s="491"/>
      <c r="G21" s="491"/>
      <c r="H21" s="491"/>
      <c r="I21" s="492"/>
      <c r="J21" s="471"/>
      <c r="K21" s="513"/>
      <c r="L21" s="187"/>
    </row>
    <row r="22" spans="1:12" x14ac:dyDescent="0.25">
      <c r="A22" s="473"/>
      <c r="B22" s="477"/>
      <c r="C22" s="23"/>
      <c r="D22" s="23"/>
      <c r="E22" s="24"/>
      <c r="F22" s="25"/>
      <c r="G22" s="26"/>
      <c r="H22" s="27"/>
      <c r="I22" s="28"/>
      <c r="J22" s="479"/>
      <c r="K22" s="479"/>
      <c r="L22" s="187"/>
    </row>
    <row r="23" spans="1:12" x14ac:dyDescent="0.25">
      <c r="A23" s="473"/>
      <c r="B23" s="477"/>
      <c r="C23" s="23"/>
      <c r="D23" s="23"/>
      <c r="E23" s="24"/>
      <c r="F23" s="25"/>
      <c r="G23" s="26"/>
      <c r="H23" s="27"/>
      <c r="I23" s="28"/>
      <c r="J23" s="480"/>
      <c r="K23" s="480"/>
      <c r="L23" s="187"/>
    </row>
    <row r="24" spans="1:12" x14ac:dyDescent="0.25">
      <c r="A24" s="473"/>
      <c r="B24" s="477"/>
      <c r="C24" s="23"/>
      <c r="D24" s="23"/>
      <c r="E24" s="24"/>
      <c r="F24" s="24"/>
      <c r="G24" s="26"/>
      <c r="H24" s="27"/>
      <c r="I24" s="28"/>
      <c r="J24" s="480"/>
      <c r="K24" s="480"/>
      <c r="L24" s="187"/>
    </row>
    <row r="25" spans="1:12" x14ac:dyDescent="0.25">
      <c r="A25" s="474"/>
      <c r="B25" s="477"/>
      <c r="C25" s="23"/>
      <c r="D25" s="23"/>
      <c r="E25" s="24"/>
      <c r="F25" s="24"/>
      <c r="G25" s="26"/>
      <c r="H25" s="27"/>
      <c r="I25" s="28"/>
      <c r="J25" s="480"/>
      <c r="K25" s="480"/>
      <c r="L25" s="187"/>
    </row>
    <row r="26" spans="1:12" x14ac:dyDescent="0.25">
      <c r="A26" s="474"/>
      <c r="B26" s="477"/>
      <c r="C26" s="23"/>
      <c r="D26" s="23"/>
      <c r="E26" s="24"/>
      <c r="F26" s="24"/>
      <c r="G26" s="26"/>
      <c r="H26" s="27"/>
      <c r="I26" s="28"/>
      <c r="J26" s="480"/>
      <c r="K26" s="480"/>
      <c r="L26" s="187"/>
    </row>
    <row r="27" spans="1:12" x14ac:dyDescent="0.25">
      <c r="A27" s="474"/>
      <c r="B27" s="477"/>
      <c r="C27" s="23"/>
      <c r="D27" s="23"/>
      <c r="E27" s="24"/>
      <c r="F27" s="24"/>
      <c r="G27" s="26"/>
      <c r="H27" s="27"/>
      <c r="I27" s="28"/>
      <c r="J27" s="480"/>
      <c r="K27" s="480"/>
      <c r="L27" s="187"/>
    </row>
    <row r="28" spans="1:12" x14ac:dyDescent="0.25">
      <c r="A28" s="474"/>
      <c r="B28" s="477"/>
      <c r="C28" s="23"/>
      <c r="D28" s="23"/>
      <c r="E28" s="24"/>
      <c r="F28" s="24"/>
      <c r="G28" s="26"/>
      <c r="H28" s="27"/>
      <c r="I28" s="28"/>
      <c r="J28" s="480"/>
      <c r="K28" s="480"/>
      <c r="L28" s="187"/>
    </row>
    <row r="29" spans="1:12" x14ac:dyDescent="0.25">
      <c r="A29" s="475"/>
      <c r="B29" s="478"/>
      <c r="C29" s="29"/>
      <c r="D29" s="29"/>
      <c r="E29" s="30"/>
      <c r="F29" s="30"/>
      <c r="G29" s="31"/>
      <c r="H29" s="32"/>
      <c r="I29" s="33"/>
      <c r="J29" s="481"/>
      <c r="K29" s="481"/>
      <c r="L29" s="187"/>
    </row>
    <row r="30" spans="1:12" x14ac:dyDescent="0.25">
      <c r="A30" s="250"/>
      <c r="B30" s="477">
        <f>Eelarve!E64</f>
        <v>0</v>
      </c>
      <c r="C30" s="477">
        <f>Eelarve!F64</f>
        <v>0</v>
      </c>
      <c r="D30" s="477">
        <f>Eelarve!G64</f>
        <v>0</v>
      </c>
      <c r="E30" s="484"/>
      <c r="F30" s="485"/>
      <c r="G30" s="485"/>
      <c r="H30" s="485"/>
      <c r="I30" s="486"/>
      <c r="J30" s="469">
        <f>B30-C32-D32</f>
        <v>0</v>
      </c>
      <c r="K30" s="511">
        <f>IFERROR(C32/C30,0)</f>
        <v>0</v>
      </c>
      <c r="L30" s="187"/>
    </row>
    <row r="31" spans="1:12" ht="6" customHeight="1" x14ac:dyDescent="0.25">
      <c r="A31" s="472" t="str">
        <f>Eelarve!A64</f>
        <v xml:space="preserve">4.3. </v>
      </c>
      <c r="B31" s="482"/>
      <c r="C31" s="482"/>
      <c r="D31" s="482"/>
      <c r="E31" s="487"/>
      <c r="F31" s="488"/>
      <c r="G31" s="488"/>
      <c r="H31" s="488"/>
      <c r="I31" s="489"/>
      <c r="J31" s="470"/>
      <c r="K31" s="512"/>
      <c r="L31" s="187"/>
    </row>
    <row r="32" spans="1:12" ht="18" customHeight="1" x14ac:dyDescent="0.25">
      <c r="A32" s="472"/>
      <c r="B32" s="476"/>
      <c r="C32" s="252">
        <f>SUM(C33:C40)</f>
        <v>0</v>
      </c>
      <c r="D32" s="252">
        <f>SUM(D33:D40)</f>
        <v>0</v>
      </c>
      <c r="E32" s="490"/>
      <c r="F32" s="491"/>
      <c r="G32" s="491"/>
      <c r="H32" s="491"/>
      <c r="I32" s="492"/>
      <c r="J32" s="471"/>
      <c r="K32" s="513"/>
      <c r="L32" s="187"/>
    </row>
    <row r="33" spans="1:12" x14ac:dyDescent="0.25">
      <c r="A33" s="473"/>
      <c r="B33" s="477"/>
      <c r="C33" s="23"/>
      <c r="D33" s="23"/>
      <c r="E33" s="24"/>
      <c r="F33" s="25"/>
      <c r="G33" s="26"/>
      <c r="H33" s="27"/>
      <c r="I33" s="28"/>
      <c r="J33" s="479"/>
      <c r="K33" s="479"/>
      <c r="L33" s="187"/>
    </row>
    <row r="34" spans="1:12" x14ac:dyDescent="0.25">
      <c r="A34" s="474"/>
      <c r="B34" s="477"/>
      <c r="C34" s="23"/>
      <c r="D34" s="23"/>
      <c r="E34" s="24"/>
      <c r="F34" s="24"/>
      <c r="G34" s="26"/>
      <c r="H34" s="27"/>
      <c r="I34" s="28"/>
      <c r="J34" s="480"/>
      <c r="K34" s="480"/>
      <c r="L34" s="187"/>
    </row>
    <row r="35" spans="1:12" x14ac:dyDescent="0.25">
      <c r="A35" s="474"/>
      <c r="B35" s="477"/>
      <c r="C35" s="23"/>
      <c r="D35" s="23"/>
      <c r="E35" s="24"/>
      <c r="F35" s="24"/>
      <c r="G35" s="26"/>
      <c r="H35" s="27"/>
      <c r="I35" s="28"/>
      <c r="J35" s="480"/>
      <c r="K35" s="480"/>
      <c r="L35" s="187"/>
    </row>
    <row r="36" spans="1:12" x14ac:dyDescent="0.25">
      <c r="A36" s="474"/>
      <c r="B36" s="477"/>
      <c r="C36" s="23"/>
      <c r="D36" s="23"/>
      <c r="E36" s="24"/>
      <c r="F36" s="24"/>
      <c r="G36" s="26"/>
      <c r="H36" s="27"/>
      <c r="I36" s="28"/>
      <c r="J36" s="480"/>
      <c r="K36" s="480"/>
      <c r="L36" s="187"/>
    </row>
    <row r="37" spans="1:12" x14ac:dyDescent="0.25">
      <c r="A37" s="474"/>
      <c r="B37" s="477"/>
      <c r="C37" s="23"/>
      <c r="D37" s="23"/>
      <c r="E37" s="24"/>
      <c r="F37" s="24"/>
      <c r="G37" s="26"/>
      <c r="H37" s="27"/>
      <c r="I37" s="28"/>
      <c r="J37" s="480"/>
      <c r="K37" s="480"/>
      <c r="L37" s="187"/>
    </row>
    <row r="38" spans="1:12" x14ac:dyDescent="0.25">
      <c r="A38" s="474"/>
      <c r="B38" s="477"/>
      <c r="C38" s="23"/>
      <c r="D38" s="23"/>
      <c r="E38" s="24"/>
      <c r="F38" s="24"/>
      <c r="G38" s="26"/>
      <c r="H38" s="27"/>
      <c r="I38" s="28"/>
      <c r="J38" s="480"/>
      <c r="K38" s="480"/>
      <c r="L38" s="187"/>
    </row>
    <row r="39" spans="1:12" x14ac:dyDescent="0.25">
      <c r="A39" s="474"/>
      <c r="B39" s="477"/>
      <c r="C39" s="23"/>
      <c r="D39" s="23"/>
      <c r="E39" s="24"/>
      <c r="F39" s="24"/>
      <c r="G39" s="26"/>
      <c r="H39" s="27"/>
      <c r="I39" s="28"/>
      <c r="J39" s="480"/>
      <c r="K39" s="480"/>
      <c r="L39" s="187"/>
    </row>
    <row r="40" spans="1:12" x14ac:dyDescent="0.25">
      <c r="A40" s="475"/>
      <c r="B40" s="478"/>
      <c r="C40" s="29"/>
      <c r="D40" s="29"/>
      <c r="E40" s="30"/>
      <c r="F40" s="30"/>
      <c r="G40" s="31"/>
      <c r="H40" s="32"/>
      <c r="I40" s="33"/>
      <c r="J40" s="481"/>
      <c r="K40" s="481"/>
      <c r="L40" s="187"/>
    </row>
    <row r="41" spans="1:12" x14ac:dyDescent="0.25">
      <c r="A41" s="250"/>
      <c r="B41" s="477">
        <f>Eelarve!E65</f>
        <v>0</v>
      </c>
      <c r="C41" s="477">
        <f>Eelarve!F65</f>
        <v>0</v>
      </c>
      <c r="D41" s="477">
        <f>Eelarve!G65</f>
        <v>0</v>
      </c>
      <c r="E41" s="484"/>
      <c r="F41" s="485"/>
      <c r="G41" s="485"/>
      <c r="H41" s="485"/>
      <c r="I41" s="486"/>
      <c r="J41" s="469">
        <f>B41-C43-D43</f>
        <v>0</v>
      </c>
      <c r="K41" s="511">
        <f>IFERROR(C43/C41,0)</f>
        <v>0</v>
      </c>
      <c r="L41" s="187"/>
    </row>
    <row r="42" spans="1:12" ht="4.5" customHeight="1" x14ac:dyDescent="0.25">
      <c r="A42" s="472" t="str">
        <f>Eelarve!A65</f>
        <v xml:space="preserve">4.4. </v>
      </c>
      <c r="B42" s="482"/>
      <c r="C42" s="482"/>
      <c r="D42" s="482"/>
      <c r="E42" s="487"/>
      <c r="F42" s="488"/>
      <c r="G42" s="488"/>
      <c r="H42" s="488"/>
      <c r="I42" s="489"/>
      <c r="J42" s="470"/>
      <c r="K42" s="512"/>
      <c r="L42" s="187"/>
    </row>
    <row r="43" spans="1:12" ht="17.25" customHeight="1" x14ac:dyDescent="0.25">
      <c r="A43" s="472"/>
      <c r="B43" s="476"/>
      <c r="C43" s="252">
        <f>SUM(C44:C51)</f>
        <v>0</v>
      </c>
      <c r="D43" s="252">
        <f>SUM(D44:D51)</f>
        <v>0</v>
      </c>
      <c r="E43" s="490"/>
      <c r="F43" s="491"/>
      <c r="G43" s="491"/>
      <c r="H43" s="491"/>
      <c r="I43" s="492"/>
      <c r="J43" s="471"/>
      <c r="K43" s="513"/>
      <c r="L43" s="187"/>
    </row>
    <row r="44" spans="1:12" x14ac:dyDescent="0.25">
      <c r="A44" s="473"/>
      <c r="B44" s="477"/>
      <c r="C44" s="23"/>
      <c r="D44" s="23"/>
      <c r="E44" s="24"/>
      <c r="F44" s="25"/>
      <c r="G44" s="26"/>
      <c r="H44" s="27"/>
      <c r="I44" s="28"/>
      <c r="J44" s="479"/>
      <c r="K44" s="479"/>
      <c r="L44" s="187"/>
    </row>
    <row r="45" spans="1:12" x14ac:dyDescent="0.25">
      <c r="A45" s="474"/>
      <c r="B45" s="477"/>
      <c r="C45" s="23"/>
      <c r="D45" s="23"/>
      <c r="E45" s="24"/>
      <c r="F45" s="25"/>
      <c r="G45" s="26"/>
      <c r="H45" s="27"/>
      <c r="I45" s="28"/>
      <c r="J45" s="480"/>
      <c r="K45" s="480"/>
      <c r="L45" s="187"/>
    </row>
    <row r="46" spans="1:12" x14ac:dyDescent="0.25">
      <c r="A46" s="474"/>
      <c r="B46" s="477"/>
      <c r="C46" s="23"/>
      <c r="D46" s="23"/>
      <c r="E46" s="24"/>
      <c r="F46" s="24"/>
      <c r="G46" s="26"/>
      <c r="H46" s="27"/>
      <c r="I46" s="28"/>
      <c r="J46" s="480"/>
      <c r="K46" s="480"/>
      <c r="L46" s="187"/>
    </row>
    <row r="47" spans="1:12" x14ac:dyDescent="0.25">
      <c r="A47" s="474"/>
      <c r="B47" s="477"/>
      <c r="C47" s="23"/>
      <c r="D47" s="23"/>
      <c r="E47" s="24"/>
      <c r="F47" s="24"/>
      <c r="G47" s="26"/>
      <c r="H47" s="27"/>
      <c r="I47" s="28"/>
      <c r="J47" s="480"/>
      <c r="K47" s="480"/>
      <c r="L47" s="187"/>
    </row>
    <row r="48" spans="1:12" x14ac:dyDescent="0.25">
      <c r="A48" s="474"/>
      <c r="B48" s="477"/>
      <c r="C48" s="23"/>
      <c r="D48" s="23"/>
      <c r="E48" s="24"/>
      <c r="F48" s="24"/>
      <c r="G48" s="26"/>
      <c r="H48" s="27"/>
      <c r="I48" s="28"/>
      <c r="J48" s="480"/>
      <c r="K48" s="480"/>
      <c r="L48" s="187"/>
    </row>
    <row r="49" spans="1:12" x14ac:dyDescent="0.25">
      <c r="A49" s="474"/>
      <c r="B49" s="477"/>
      <c r="C49" s="23"/>
      <c r="D49" s="23"/>
      <c r="E49" s="24"/>
      <c r="F49" s="24"/>
      <c r="G49" s="26"/>
      <c r="H49" s="27"/>
      <c r="I49" s="28"/>
      <c r="J49" s="480"/>
      <c r="K49" s="480"/>
      <c r="L49" s="187"/>
    </row>
    <row r="50" spans="1:12" x14ac:dyDescent="0.25">
      <c r="A50" s="474"/>
      <c r="B50" s="477"/>
      <c r="C50" s="23"/>
      <c r="D50" s="23"/>
      <c r="E50" s="24"/>
      <c r="F50" s="24"/>
      <c r="G50" s="26"/>
      <c r="H50" s="27"/>
      <c r="I50" s="28"/>
      <c r="J50" s="480"/>
      <c r="K50" s="480"/>
      <c r="L50" s="187"/>
    </row>
    <row r="51" spans="1:12" x14ac:dyDescent="0.25">
      <c r="A51" s="475"/>
      <c r="B51" s="478"/>
      <c r="C51" s="29"/>
      <c r="D51" s="29"/>
      <c r="E51" s="30"/>
      <c r="F51" s="30"/>
      <c r="G51" s="31"/>
      <c r="H51" s="32"/>
      <c r="I51" s="33"/>
      <c r="J51" s="481"/>
      <c r="K51" s="481"/>
      <c r="L51" s="187"/>
    </row>
    <row r="52" spans="1:12" x14ac:dyDescent="0.25">
      <c r="A52" s="250"/>
      <c r="B52" s="477">
        <f>Eelarve!E66</f>
        <v>0</v>
      </c>
      <c r="C52" s="477">
        <f>Eelarve!F66</f>
        <v>0</v>
      </c>
      <c r="D52" s="477">
        <f>Eelarve!G66</f>
        <v>0</v>
      </c>
      <c r="E52" s="484"/>
      <c r="F52" s="485"/>
      <c r="G52" s="485"/>
      <c r="H52" s="485"/>
      <c r="I52" s="486"/>
      <c r="J52" s="469">
        <f>B52-C54-D54</f>
        <v>0</v>
      </c>
      <c r="K52" s="511">
        <f>IFERROR(C54/C52,0)</f>
        <v>0</v>
      </c>
      <c r="L52" s="187"/>
    </row>
    <row r="53" spans="1:12" ht="4.5" customHeight="1" x14ac:dyDescent="0.25">
      <c r="A53" s="472" t="str">
        <f>Eelarve!A66</f>
        <v xml:space="preserve">4.5. </v>
      </c>
      <c r="B53" s="482"/>
      <c r="C53" s="482"/>
      <c r="D53" s="482"/>
      <c r="E53" s="487"/>
      <c r="F53" s="488"/>
      <c r="G53" s="488"/>
      <c r="H53" s="488"/>
      <c r="I53" s="489"/>
      <c r="J53" s="470"/>
      <c r="K53" s="512"/>
      <c r="L53" s="187"/>
    </row>
    <row r="54" spans="1:12" ht="18.75" customHeight="1" x14ac:dyDescent="0.25">
      <c r="A54" s="472"/>
      <c r="B54" s="476"/>
      <c r="C54" s="252">
        <f>SUM(C55:C62)</f>
        <v>0</v>
      </c>
      <c r="D54" s="252">
        <f>SUM(D55:D62)</f>
        <v>0</v>
      </c>
      <c r="E54" s="490"/>
      <c r="F54" s="491"/>
      <c r="G54" s="491"/>
      <c r="H54" s="491"/>
      <c r="I54" s="492"/>
      <c r="J54" s="471"/>
      <c r="K54" s="513"/>
      <c r="L54" s="187"/>
    </row>
    <row r="55" spans="1:12" x14ac:dyDescent="0.25">
      <c r="A55" s="473"/>
      <c r="B55" s="477"/>
      <c r="C55" s="23"/>
      <c r="D55" s="23"/>
      <c r="E55" s="24"/>
      <c r="F55" s="25"/>
      <c r="G55" s="26"/>
      <c r="H55" s="27"/>
      <c r="I55" s="28"/>
      <c r="J55" s="479"/>
      <c r="K55" s="479"/>
      <c r="L55" s="187"/>
    </row>
    <row r="56" spans="1:12" x14ac:dyDescent="0.25">
      <c r="A56" s="473"/>
      <c r="B56" s="477"/>
      <c r="C56" s="23"/>
      <c r="D56" s="23"/>
      <c r="E56" s="24"/>
      <c r="F56" s="24"/>
      <c r="G56" s="26"/>
      <c r="H56" s="27"/>
      <c r="I56" s="28"/>
      <c r="J56" s="480"/>
      <c r="K56" s="480"/>
      <c r="L56" s="187"/>
    </row>
    <row r="57" spans="1:12" x14ac:dyDescent="0.25">
      <c r="A57" s="474"/>
      <c r="B57" s="477"/>
      <c r="C57" s="23"/>
      <c r="D57" s="23"/>
      <c r="E57" s="24"/>
      <c r="F57" s="24"/>
      <c r="G57" s="26"/>
      <c r="H57" s="27"/>
      <c r="I57" s="28"/>
      <c r="J57" s="480"/>
      <c r="K57" s="480"/>
      <c r="L57" s="187"/>
    </row>
    <row r="58" spans="1:12" x14ac:dyDescent="0.25">
      <c r="A58" s="474"/>
      <c r="B58" s="477"/>
      <c r="C58" s="23"/>
      <c r="D58" s="23"/>
      <c r="E58" s="24"/>
      <c r="F58" s="24"/>
      <c r="G58" s="26"/>
      <c r="H58" s="27"/>
      <c r="I58" s="28"/>
      <c r="J58" s="480"/>
      <c r="K58" s="480"/>
      <c r="L58" s="187"/>
    </row>
    <row r="59" spans="1:12" x14ac:dyDescent="0.25">
      <c r="A59" s="474"/>
      <c r="B59" s="477"/>
      <c r="C59" s="23"/>
      <c r="D59" s="23"/>
      <c r="E59" s="24"/>
      <c r="F59" s="24"/>
      <c r="G59" s="26"/>
      <c r="H59" s="27"/>
      <c r="I59" s="28"/>
      <c r="J59" s="480"/>
      <c r="K59" s="480"/>
      <c r="L59" s="187"/>
    </row>
    <row r="60" spans="1:12" x14ac:dyDescent="0.25">
      <c r="A60" s="474"/>
      <c r="B60" s="477"/>
      <c r="C60" s="23"/>
      <c r="D60" s="23"/>
      <c r="E60" s="24"/>
      <c r="F60" s="24"/>
      <c r="G60" s="26"/>
      <c r="H60" s="27"/>
      <c r="I60" s="28"/>
      <c r="J60" s="480"/>
      <c r="K60" s="480"/>
      <c r="L60" s="187"/>
    </row>
    <row r="61" spans="1:12" x14ac:dyDescent="0.25">
      <c r="A61" s="474"/>
      <c r="B61" s="477"/>
      <c r="C61" s="23"/>
      <c r="D61" s="23"/>
      <c r="E61" s="24"/>
      <c r="F61" s="24"/>
      <c r="G61" s="26"/>
      <c r="H61" s="27"/>
      <c r="I61" s="28"/>
      <c r="J61" s="480"/>
      <c r="K61" s="480"/>
      <c r="L61" s="187"/>
    </row>
    <row r="62" spans="1:12" x14ac:dyDescent="0.25">
      <c r="A62" s="475"/>
      <c r="B62" s="478"/>
      <c r="C62" s="29"/>
      <c r="D62" s="29"/>
      <c r="E62" s="30"/>
      <c r="F62" s="30"/>
      <c r="G62" s="31"/>
      <c r="H62" s="32"/>
      <c r="I62" s="33"/>
      <c r="J62" s="481"/>
      <c r="K62" s="481"/>
      <c r="L62" s="187"/>
    </row>
    <row r="63" spans="1:12" x14ac:dyDescent="0.25">
      <c r="A63" s="250"/>
      <c r="B63" s="477">
        <f>Eelarve!E67</f>
        <v>0</v>
      </c>
      <c r="C63" s="477">
        <f>Eelarve!F67</f>
        <v>0</v>
      </c>
      <c r="D63" s="477">
        <f>Eelarve!G67</f>
        <v>0</v>
      </c>
      <c r="E63" s="484"/>
      <c r="F63" s="485"/>
      <c r="G63" s="485"/>
      <c r="H63" s="485"/>
      <c r="I63" s="486"/>
      <c r="J63" s="469">
        <f>B63-C65-D65</f>
        <v>0</v>
      </c>
      <c r="K63" s="511">
        <f>IFERROR(C65/C63,0)</f>
        <v>0</v>
      </c>
      <c r="L63" s="187"/>
    </row>
    <row r="64" spans="1:12" ht="6" customHeight="1" x14ac:dyDescent="0.25">
      <c r="A64" s="472" t="str">
        <f>Eelarve!A67</f>
        <v xml:space="preserve">4.6. </v>
      </c>
      <c r="B64" s="482"/>
      <c r="C64" s="482"/>
      <c r="D64" s="482"/>
      <c r="E64" s="487"/>
      <c r="F64" s="488"/>
      <c r="G64" s="488"/>
      <c r="H64" s="488"/>
      <c r="I64" s="489"/>
      <c r="J64" s="470"/>
      <c r="K64" s="512"/>
      <c r="L64" s="187"/>
    </row>
    <row r="65" spans="1:12" ht="18" customHeight="1" x14ac:dyDescent="0.25">
      <c r="A65" s="472"/>
      <c r="B65" s="476"/>
      <c r="C65" s="252">
        <f>SUM(C66:C73)</f>
        <v>0</v>
      </c>
      <c r="D65" s="252">
        <f>SUM(D66:D73)</f>
        <v>0</v>
      </c>
      <c r="E65" s="490"/>
      <c r="F65" s="491"/>
      <c r="G65" s="491"/>
      <c r="H65" s="491"/>
      <c r="I65" s="492"/>
      <c r="J65" s="471"/>
      <c r="K65" s="513"/>
      <c r="L65" s="187"/>
    </row>
    <row r="66" spans="1:12" x14ac:dyDescent="0.25">
      <c r="A66" s="473"/>
      <c r="B66" s="477"/>
      <c r="C66" s="23"/>
      <c r="D66" s="23"/>
      <c r="E66" s="24"/>
      <c r="F66" s="25"/>
      <c r="G66" s="26"/>
      <c r="H66" s="27"/>
      <c r="I66" s="28"/>
      <c r="J66" s="479"/>
      <c r="K66" s="479"/>
      <c r="L66" s="187"/>
    </row>
    <row r="67" spans="1:12" x14ac:dyDescent="0.25">
      <c r="A67" s="473"/>
      <c r="B67" s="477"/>
      <c r="C67" s="23"/>
      <c r="D67" s="23"/>
      <c r="E67" s="24"/>
      <c r="F67" s="25"/>
      <c r="G67" s="26"/>
      <c r="H67" s="27"/>
      <c r="I67" s="28"/>
      <c r="J67" s="480"/>
      <c r="K67" s="480"/>
      <c r="L67" s="187"/>
    </row>
    <row r="68" spans="1:12" x14ac:dyDescent="0.25">
      <c r="A68" s="473"/>
      <c r="B68" s="477"/>
      <c r="C68" s="23"/>
      <c r="D68" s="23"/>
      <c r="E68" s="24"/>
      <c r="F68" s="24"/>
      <c r="G68" s="26"/>
      <c r="H68" s="27"/>
      <c r="I68" s="28"/>
      <c r="J68" s="480"/>
      <c r="K68" s="480"/>
      <c r="L68" s="187"/>
    </row>
    <row r="69" spans="1:12" x14ac:dyDescent="0.25">
      <c r="A69" s="474"/>
      <c r="B69" s="477"/>
      <c r="C69" s="23"/>
      <c r="D69" s="23"/>
      <c r="E69" s="24"/>
      <c r="F69" s="24"/>
      <c r="G69" s="26"/>
      <c r="H69" s="27"/>
      <c r="I69" s="28"/>
      <c r="J69" s="480"/>
      <c r="K69" s="480"/>
      <c r="L69" s="187"/>
    </row>
    <row r="70" spans="1:12" x14ac:dyDescent="0.25">
      <c r="A70" s="474"/>
      <c r="B70" s="477"/>
      <c r="C70" s="23"/>
      <c r="D70" s="23"/>
      <c r="E70" s="24"/>
      <c r="F70" s="24"/>
      <c r="G70" s="26"/>
      <c r="H70" s="27"/>
      <c r="I70" s="28"/>
      <c r="J70" s="480"/>
      <c r="K70" s="480"/>
      <c r="L70" s="187"/>
    </row>
    <row r="71" spans="1:12" x14ac:dyDescent="0.25">
      <c r="A71" s="474"/>
      <c r="B71" s="477"/>
      <c r="C71" s="23"/>
      <c r="D71" s="23"/>
      <c r="E71" s="24"/>
      <c r="F71" s="24"/>
      <c r="G71" s="26"/>
      <c r="H71" s="27"/>
      <c r="I71" s="28"/>
      <c r="J71" s="480"/>
      <c r="K71" s="480"/>
      <c r="L71" s="187"/>
    </row>
    <row r="72" spans="1:12" x14ac:dyDescent="0.25">
      <c r="A72" s="474"/>
      <c r="B72" s="477"/>
      <c r="C72" s="23"/>
      <c r="D72" s="23"/>
      <c r="E72" s="24"/>
      <c r="F72" s="24"/>
      <c r="G72" s="26"/>
      <c r="H72" s="27"/>
      <c r="I72" s="28"/>
      <c r="J72" s="480"/>
      <c r="K72" s="480"/>
      <c r="L72" s="187"/>
    </row>
    <row r="73" spans="1:12" x14ac:dyDescent="0.25">
      <c r="A73" s="475"/>
      <c r="B73" s="478"/>
      <c r="C73" s="29"/>
      <c r="D73" s="29"/>
      <c r="E73" s="30"/>
      <c r="F73" s="30"/>
      <c r="G73" s="31"/>
      <c r="H73" s="32"/>
      <c r="I73" s="33"/>
      <c r="J73" s="481"/>
      <c r="K73" s="481"/>
      <c r="L73" s="187"/>
    </row>
    <row r="74" spans="1:12" x14ac:dyDescent="0.25">
      <c r="A74" s="250"/>
      <c r="B74" s="477">
        <f>Eelarve!E68</f>
        <v>0</v>
      </c>
      <c r="C74" s="477">
        <f>Eelarve!F68</f>
        <v>0</v>
      </c>
      <c r="D74" s="477">
        <f>Eelarve!G68</f>
        <v>0</v>
      </c>
      <c r="E74" s="484"/>
      <c r="F74" s="485"/>
      <c r="G74" s="485"/>
      <c r="H74" s="485"/>
      <c r="I74" s="486"/>
      <c r="J74" s="469">
        <f>B74-C76-D76</f>
        <v>0</v>
      </c>
      <c r="K74" s="511">
        <f>IFERROR(C76/C74,0)</f>
        <v>0</v>
      </c>
      <c r="L74" s="187"/>
    </row>
    <row r="75" spans="1:12" ht="6" customHeight="1" x14ac:dyDescent="0.25">
      <c r="A75" s="472" t="str">
        <f>Eelarve!A68</f>
        <v xml:space="preserve">4.7. </v>
      </c>
      <c r="B75" s="482"/>
      <c r="C75" s="482"/>
      <c r="D75" s="482"/>
      <c r="E75" s="487"/>
      <c r="F75" s="488"/>
      <c r="G75" s="488"/>
      <c r="H75" s="488"/>
      <c r="I75" s="489"/>
      <c r="J75" s="470"/>
      <c r="K75" s="512"/>
      <c r="L75" s="187"/>
    </row>
    <row r="76" spans="1:12" ht="18" customHeight="1" x14ac:dyDescent="0.25">
      <c r="A76" s="472"/>
      <c r="B76" s="476"/>
      <c r="C76" s="252">
        <f>SUM(C77:C84)</f>
        <v>0</v>
      </c>
      <c r="D76" s="252">
        <f>SUM(D77:D84)</f>
        <v>0</v>
      </c>
      <c r="E76" s="490"/>
      <c r="F76" s="491"/>
      <c r="G76" s="491"/>
      <c r="H76" s="491"/>
      <c r="I76" s="492"/>
      <c r="J76" s="471"/>
      <c r="K76" s="513"/>
      <c r="L76" s="187"/>
    </row>
    <row r="77" spans="1:12" x14ac:dyDescent="0.25">
      <c r="A77" s="473"/>
      <c r="B77" s="477"/>
      <c r="C77" s="23"/>
      <c r="D77" s="23"/>
      <c r="E77" s="24"/>
      <c r="F77" s="25"/>
      <c r="G77" s="26"/>
      <c r="H77" s="27"/>
      <c r="I77" s="28"/>
      <c r="J77" s="479"/>
      <c r="K77" s="479"/>
      <c r="L77" s="187"/>
    </row>
    <row r="78" spans="1:12" x14ac:dyDescent="0.25">
      <c r="A78" s="473"/>
      <c r="B78" s="477"/>
      <c r="C78" s="23"/>
      <c r="D78" s="23"/>
      <c r="E78" s="24"/>
      <c r="F78" s="25"/>
      <c r="G78" s="26"/>
      <c r="H78" s="27"/>
      <c r="I78" s="28"/>
      <c r="J78" s="480"/>
      <c r="K78" s="480"/>
      <c r="L78" s="187"/>
    </row>
    <row r="79" spans="1:12" x14ac:dyDescent="0.25">
      <c r="A79" s="474"/>
      <c r="B79" s="477"/>
      <c r="C79" s="23"/>
      <c r="D79" s="23"/>
      <c r="E79" s="24"/>
      <c r="F79" s="24"/>
      <c r="G79" s="26"/>
      <c r="H79" s="27"/>
      <c r="I79" s="28"/>
      <c r="J79" s="480"/>
      <c r="K79" s="480"/>
      <c r="L79" s="187"/>
    </row>
    <row r="80" spans="1:12" x14ac:dyDescent="0.25">
      <c r="A80" s="474"/>
      <c r="B80" s="477"/>
      <c r="C80" s="23"/>
      <c r="D80" s="23"/>
      <c r="E80" s="24"/>
      <c r="F80" s="24"/>
      <c r="G80" s="26"/>
      <c r="H80" s="27"/>
      <c r="I80" s="28"/>
      <c r="J80" s="480"/>
      <c r="K80" s="480"/>
      <c r="L80" s="187"/>
    </row>
    <row r="81" spans="1:12" x14ac:dyDescent="0.25">
      <c r="A81" s="474"/>
      <c r="B81" s="477"/>
      <c r="C81" s="23"/>
      <c r="D81" s="23"/>
      <c r="E81" s="24"/>
      <c r="F81" s="24"/>
      <c r="G81" s="26"/>
      <c r="H81" s="27"/>
      <c r="I81" s="28"/>
      <c r="J81" s="480"/>
      <c r="K81" s="480"/>
      <c r="L81" s="187"/>
    </row>
    <row r="82" spans="1:12" x14ac:dyDescent="0.25">
      <c r="A82" s="474"/>
      <c r="B82" s="477"/>
      <c r="C82" s="23"/>
      <c r="D82" s="23"/>
      <c r="E82" s="24"/>
      <c r="F82" s="24"/>
      <c r="G82" s="26"/>
      <c r="H82" s="27"/>
      <c r="I82" s="28"/>
      <c r="J82" s="480"/>
      <c r="K82" s="480"/>
      <c r="L82" s="187"/>
    </row>
    <row r="83" spans="1:12" x14ac:dyDescent="0.25">
      <c r="A83" s="474"/>
      <c r="B83" s="477"/>
      <c r="C83" s="23"/>
      <c r="D83" s="23"/>
      <c r="E83" s="24"/>
      <c r="F83" s="24"/>
      <c r="G83" s="26"/>
      <c r="H83" s="27"/>
      <c r="I83" s="28"/>
      <c r="J83" s="480"/>
      <c r="K83" s="480"/>
      <c r="L83" s="187"/>
    </row>
    <row r="84" spans="1:12" x14ac:dyDescent="0.25">
      <c r="A84" s="475"/>
      <c r="B84" s="478"/>
      <c r="C84" s="29"/>
      <c r="D84" s="29"/>
      <c r="E84" s="30"/>
      <c r="F84" s="30"/>
      <c r="G84" s="31"/>
      <c r="H84" s="32"/>
      <c r="I84" s="33"/>
      <c r="J84" s="481"/>
      <c r="K84" s="481"/>
      <c r="L84" s="187"/>
    </row>
    <row r="85" spans="1:12" x14ac:dyDescent="0.25">
      <c r="A85" s="250"/>
      <c r="B85" s="477">
        <f>Eelarve!E69</f>
        <v>0</v>
      </c>
      <c r="C85" s="477">
        <f>Eelarve!F69</f>
        <v>0</v>
      </c>
      <c r="D85" s="477">
        <f>Eelarve!G69</f>
        <v>0</v>
      </c>
      <c r="E85" s="484"/>
      <c r="F85" s="485"/>
      <c r="G85" s="485"/>
      <c r="H85" s="485"/>
      <c r="I85" s="486"/>
      <c r="J85" s="469">
        <f>B85-C87-D87</f>
        <v>0</v>
      </c>
      <c r="K85" s="511">
        <f>IFERROR(C87/C85,0)</f>
        <v>0</v>
      </c>
      <c r="L85" s="187"/>
    </row>
    <row r="86" spans="1:12" x14ac:dyDescent="0.25">
      <c r="A86" s="472" t="str">
        <f>Eelarve!A69</f>
        <v xml:space="preserve">4.8. </v>
      </c>
      <c r="B86" s="482"/>
      <c r="C86" s="482"/>
      <c r="D86" s="482"/>
      <c r="E86" s="487"/>
      <c r="F86" s="488"/>
      <c r="G86" s="488"/>
      <c r="H86" s="488"/>
      <c r="I86" s="489"/>
      <c r="J86" s="470"/>
      <c r="K86" s="512"/>
      <c r="L86" s="187"/>
    </row>
    <row r="87" spans="1:12" x14ac:dyDescent="0.25">
      <c r="A87" s="472"/>
      <c r="B87" s="476"/>
      <c r="C87" s="252">
        <f>SUM(C88:C95)</f>
        <v>0</v>
      </c>
      <c r="D87" s="252">
        <f>SUM(D88:D95)</f>
        <v>0</v>
      </c>
      <c r="E87" s="490"/>
      <c r="F87" s="491"/>
      <c r="G87" s="491"/>
      <c r="H87" s="491"/>
      <c r="I87" s="492"/>
      <c r="J87" s="471"/>
      <c r="K87" s="513"/>
      <c r="L87" s="187"/>
    </row>
    <row r="88" spans="1:12" x14ac:dyDescent="0.25">
      <c r="A88" s="473"/>
      <c r="B88" s="477"/>
      <c r="C88" s="23"/>
      <c r="D88" s="23"/>
      <c r="E88" s="24"/>
      <c r="F88" s="25"/>
      <c r="G88" s="26"/>
      <c r="H88" s="27"/>
      <c r="I88" s="28"/>
      <c r="J88" s="479"/>
      <c r="K88" s="479"/>
      <c r="L88" s="187"/>
    </row>
    <row r="89" spans="1:12" x14ac:dyDescent="0.25">
      <c r="A89" s="473"/>
      <c r="B89" s="477"/>
      <c r="C89" s="23"/>
      <c r="D89" s="23"/>
      <c r="E89" s="24"/>
      <c r="F89" s="25"/>
      <c r="G89" s="26"/>
      <c r="H89" s="27"/>
      <c r="I89" s="28"/>
      <c r="J89" s="480"/>
      <c r="K89" s="480"/>
      <c r="L89" s="187"/>
    </row>
    <row r="90" spans="1:12" x14ac:dyDescent="0.25">
      <c r="A90" s="474"/>
      <c r="B90" s="477"/>
      <c r="C90" s="23"/>
      <c r="D90" s="23"/>
      <c r="E90" s="24"/>
      <c r="F90" s="24"/>
      <c r="G90" s="26"/>
      <c r="H90" s="27"/>
      <c r="I90" s="28"/>
      <c r="J90" s="480"/>
      <c r="K90" s="480"/>
      <c r="L90" s="187"/>
    </row>
    <row r="91" spans="1:12" x14ac:dyDescent="0.25">
      <c r="A91" s="474"/>
      <c r="B91" s="477"/>
      <c r="C91" s="23"/>
      <c r="D91" s="23"/>
      <c r="E91" s="24"/>
      <c r="F91" s="24"/>
      <c r="G91" s="26"/>
      <c r="H91" s="27"/>
      <c r="I91" s="28"/>
      <c r="J91" s="480"/>
      <c r="K91" s="480"/>
      <c r="L91" s="187"/>
    </row>
    <row r="92" spans="1:12" x14ac:dyDescent="0.25">
      <c r="A92" s="474"/>
      <c r="B92" s="477"/>
      <c r="C92" s="23"/>
      <c r="D92" s="23"/>
      <c r="E92" s="24"/>
      <c r="F92" s="24"/>
      <c r="G92" s="26"/>
      <c r="H92" s="27"/>
      <c r="I92" s="28"/>
      <c r="J92" s="480"/>
      <c r="K92" s="480"/>
      <c r="L92" s="187"/>
    </row>
    <row r="93" spans="1:12" x14ac:dyDescent="0.25">
      <c r="A93" s="474"/>
      <c r="B93" s="477"/>
      <c r="C93" s="23"/>
      <c r="D93" s="23"/>
      <c r="E93" s="24"/>
      <c r="F93" s="24"/>
      <c r="G93" s="26"/>
      <c r="H93" s="27"/>
      <c r="I93" s="28"/>
      <c r="J93" s="480"/>
      <c r="K93" s="480"/>
      <c r="L93" s="187"/>
    </row>
    <row r="94" spans="1:12" x14ac:dyDescent="0.25">
      <c r="A94" s="474"/>
      <c r="B94" s="477"/>
      <c r="C94" s="23"/>
      <c r="D94" s="23"/>
      <c r="E94" s="24"/>
      <c r="F94" s="24"/>
      <c r="G94" s="26"/>
      <c r="H94" s="27"/>
      <c r="I94" s="28"/>
      <c r="J94" s="480"/>
      <c r="K94" s="480"/>
      <c r="L94" s="187"/>
    </row>
    <row r="95" spans="1:12" x14ac:dyDescent="0.25">
      <c r="A95" s="475"/>
      <c r="B95" s="478"/>
      <c r="C95" s="29"/>
      <c r="D95" s="29"/>
      <c r="E95" s="30"/>
      <c r="F95" s="30"/>
      <c r="G95" s="31"/>
      <c r="H95" s="32"/>
      <c r="I95" s="33"/>
      <c r="J95" s="481"/>
      <c r="K95" s="481"/>
      <c r="L95" s="187"/>
    </row>
    <row r="96" spans="1:12" x14ac:dyDescent="0.25">
      <c r="A96" s="250"/>
      <c r="B96" s="477">
        <f>Eelarve!E70</f>
        <v>0</v>
      </c>
      <c r="C96" s="477">
        <f>Eelarve!F70</f>
        <v>0</v>
      </c>
      <c r="D96" s="477">
        <f>Eelarve!G70</f>
        <v>0</v>
      </c>
      <c r="E96" s="484"/>
      <c r="F96" s="485"/>
      <c r="G96" s="485"/>
      <c r="H96" s="485"/>
      <c r="I96" s="486"/>
      <c r="J96" s="469">
        <f>B96-C98-D98</f>
        <v>0</v>
      </c>
      <c r="K96" s="511">
        <f>IFERROR(C98/C96,0)</f>
        <v>0</v>
      </c>
      <c r="L96" s="187"/>
    </row>
    <row r="97" spans="1:12" x14ac:dyDescent="0.25">
      <c r="A97" s="472" t="str">
        <f>Eelarve!A70</f>
        <v xml:space="preserve">4.9. </v>
      </c>
      <c r="B97" s="482"/>
      <c r="C97" s="482"/>
      <c r="D97" s="482"/>
      <c r="E97" s="487"/>
      <c r="F97" s="488"/>
      <c r="G97" s="488"/>
      <c r="H97" s="488"/>
      <c r="I97" s="489"/>
      <c r="J97" s="470"/>
      <c r="K97" s="512"/>
      <c r="L97" s="187"/>
    </row>
    <row r="98" spans="1:12" x14ac:dyDescent="0.25">
      <c r="A98" s="472"/>
      <c r="B98" s="476"/>
      <c r="C98" s="252">
        <f>SUM(C99:C106)</f>
        <v>0</v>
      </c>
      <c r="D98" s="252">
        <f>SUM(D99:D106)</f>
        <v>0</v>
      </c>
      <c r="E98" s="490"/>
      <c r="F98" s="491"/>
      <c r="G98" s="491"/>
      <c r="H98" s="491"/>
      <c r="I98" s="492"/>
      <c r="J98" s="471"/>
      <c r="K98" s="513"/>
      <c r="L98" s="187"/>
    </row>
    <row r="99" spans="1:12" x14ac:dyDescent="0.25">
      <c r="A99" s="473"/>
      <c r="B99" s="477"/>
      <c r="C99" s="23"/>
      <c r="D99" s="23"/>
      <c r="E99" s="24"/>
      <c r="F99" s="25"/>
      <c r="G99" s="26"/>
      <c r="H99" s="27"/>
      <c r="I99" s="28"/>
      <c r="J99" s="479"/>
      <c r="K99" s="479"/>
      <c r="L99" s="187"/>
    </row>
    <row r="100" spans="1:12" x14ac:dyDescent="0.25">
      <c r="A100" s="473"/>
      <c r="B100" s="477"/>
      <c r="C100" s="23"/>
      <c r="D100" s="23"/>
      <c r="E100" s="24"/>
      <c r="F100" s="25"/>
      <c r="G100" s="26"/>
      <c r="H100" s="27"/>
      <c r="I100" s="28"/>
      <c r="J100" s="480"/>
      <c r="K100" s="480"/>
      <c r="L100" s="187"/>
    </row>
    <row r="101" spans="1:12" x14ac:dyDescent="0.25">
      <c r="A101" s="474"/>
      <c r="B101" s="477"/>
      <c r="C101" s="23"/>
      <c r="D101" s="23"/>
      <c r="E101" s="24"/>
      <c r="F101" s="24"/>
      <c r="G101" s="26"/>
      <c r="H101" s="27"/>
      <c r="I101" s="28"/>
      <c r="J101" s="480"/>
      <c r="K101" s="480"/>
      <c r="L101" s="187"/>
    </row>
    <row r="102" spans="1:12" x14ac:dyDescent="0.25">
      <c r="A102" s="474"/>
      <c r="B102" s="477"/>
      <c r="C102" s="23"/>
      <c r="D102" s="23"/>
      <c r="E102" s="24"/>
      <c r="F102" s="24"/>
      <c r="G102" s="26"/>
      <c r="H102" s="27"/>
      <c r="I102" s="28"/>
      <c r="J102" s="480"/>
      <c r="K102" s="480"/>
      <c r="L102" s="187"/>
    </row>
    <row r="103" spans="1:12" x14ac:dyDescent="0.25">
      <c r="A103" s="474"/>
      <c r="B103" s="477"/>
      <c r="C103" s="23"/>
      <c r="D103" s="23"/>
      <c r="E103" s="24"/>
      <c r="F103" s="24"/>
      <c r="G103" s="26"/>
      <c r="H103" s="27"/>
      <c r="I103" s="28"/>
      <c r="J103" s="480"/>
      <c r="K103" s="480"/>
      <c r="L103" s="187"/>
    </row>
    <row r="104" spans="1:12" x14ac:dyDescent="0.25">
      <c r="A104" s="474"/>
      <c r="B104" s="477"/>
      <c r="C104" s="23"/>
      <c r="D104" s="23"/>
      <c r="E104" s="24"/>
      <c r="F104" s="24"/>
      <c r="G104" s="26"/>
      <c r="H104" s="27"/>
      <c r="I104" s="28"/>
      <c r="J104" s="480"/>
      <c r="K104" s="480"/>
      <c r="L104" s="187"/>
    </row>
    <row r="105" spans="1:12" x14ac:dyDescent="0.25">
      <c r="A105" s="474"/>
      <c r="B105" s="477"/>
      <c r="C105" s="23"/>
      <c r="D105" s="23"/>
      <c r="E105" s="24"/>
      <c r="F105" s="24"/>
      <c r="G105" s="26"/>
      <c r="H105" s="27"/>
      <c r="I105" s="28"/>
      <c r="J105" s="480"/>
      <c r="K105" s="480"/>
      <c r="L105" s="187"/>
    </row>
    <row r="106" spans="1:12" x14ac:dyDescent="0.25">
      <c r="A106" s="475"/>
      <c r="B106" s="478"/>
      <c r="C106" s="29"/>
      <c r="D106" s="29"/>
      <c r="E106" s="30"/>
      <c r="F106" s="30"/>
      <c r="G106" s="31"/>
      <c r="H106" s="32"/>
      <c r="I106" s="33"/>
      <c r="J106" s="481"/>
      <c r="K106" s="481"/>
      <c r="L106" s="187"/>
    </row>
  </sheetData>
  <sheetProtection algorithmName="SHA-512" hashValue="R7eYNGBwfldn41v/T78jMnbEzGWhdwjY6GzEAPidS7Rq0YJ5H5hHrBe1m5rRn6fjOWqJrxVidpM31Keb57WADw==" saltValue="c+A6E+rghbKJ2iPJQEgLvw==" spinCount="100000" sheet="1" insertRows="0"/>
  <protectedRanges>
    <protectedRange sqref="C11:I18 C22:I29 C33:I40 C44:I51 C55:I62 C66:I73 C77:I84 C88:I95 C99:I106" name="Range1"/>
  </protectedRanges>
  <mergeCells count="102">
    <mergeCell ref="K85:K87"/>
    <mergeCell ref="K88:K95"/>
    <mergeCell ref="K96:K98"/>
    <mergeCell ref="K99:K106"/>
    <mergeCell ref="K55:K62"/>
    <mergeCell ref="K63:K65"/>
    <mergeCell ref="K66:K73"/>
    <mergeCell ref="K74:K76"/>
    <mergeCell ref="K77:K84"/>
    <mergeCell ref="K30:K32"/>
    <mergeCell ref="K33:K40"/>
    <mergeCell ref="K41:K43"/>
    <mergeCell ref="K44:K51"/>
    <mergeCell ref="K52:K54"/>
    <mergeCell ref="K5:K7"/>
    <mergeCell ref="K8:K10"/>
    <mergeCell ref="K11:K18"/>
    <mergeCell ref="K19:K21"/>
    <mergeCell ref="K22:K29"/>
    <mergeCell ref="A42:A51"/>
    <mergeCell ref="B52:B53"/>
    <mergeCell ref="E74:I76"/>
    <mergeCell ref="J74:J76"/>
    <mergeCell ref="A75:A84"/>
    <mergeCell ref="B76:B84"/>
    <mergeCell ref="J77:J84"/>
    <mergeCell ref="B74:B75"/>
    <mergeCell ref="C74:C75"/>
    <mergeCell ref="D74:D75"/>
    <mergeCell ref="C52:C53"/>
    <mergeCell ref="D52:D53"/>
    <mergeCell ref="J63:J65"/>
    <mergeCell ref="A64:A73"/>
    <mergeCell ref="B65:B73"/>
    <mergeCell ref="J66:J73"/>
    <mergeCell ref="E52:I54"/>
    <mergeCell ref="A53:A62"/>
    <mergeCell ref="B54:B62"/>
    <mergeCell ref="J55:J62"/>
    <mergeCell ref="B63:B64"/>
    <mergeCell ref="C63:C64"/>
    <mergeCell ref="D63:D64"/>
    <mergeCell ref="E63:I65"/>
    <mergeCell ref="J52:J54"/>
    <mergeCell ref="B43:B51"/>
    <mergeCell ref="J44:J51"/>
    <mergeCell ref="B41:B42"/>
    <mergeCell ref="C41:C42"/>
    <mergeCell ref="D41:D42"/>
    <mergeCell ref="E41:I43"/>
    <mergeCell ref="J41:J43"/>
    <mergeCell ref="E30:I32"/>
    <mergeCell ref="J30:J32"/>
    <mergeCell ref="A31:A40"/>
    <mergeCell ref="B32:B40"/>
    <mergeCell ref="J33:J40"/>
    <mergeCell ref="B30:B31"/>
    <mergeCell ref="C30:C31"/>
    <mergeCell ref="D30:D31"/>
    <mergeCell ref="E19:I21"/>
    <mergeCell ref="J19:J21"/>
    <mergeCell ref="A20:A29"/>
    <mergeCell ref="B21:B29"/>
    <mergeCell ref="J22:J29"/>
    <mergeCell ref="B19:B20"/>
    <mergeCell ref="C19:C20"/>
    <mergeCell ref="D19:D20"/>
    <mergeCell ref="E8:I10"/>
    <mergeCell ref="J8:J10"/>
    <mergeCell ref="A9:A18"/>
    <mergeCell ref="B10:B18"/>
    <mergeCell ref="J11:J18"/>
    <mergeCell ref="B8:B9"/>
    <mergeCell ref="C8:C9"/>
    <mergeCell ref="D8:D9"/>
    <mergeCell ref="H2:H3"/>
    <mergeCell ref="A5:A7"/>
    <mergeCell ref="B5:B7"/>
    <mergeCell ref="C5:I5"/>
    <mergeCell ref="J5:J7"/>
    <mergeCell ref="C6:D6"/>
    <mergeCell ref="E6:E7"/>
    <mergeCell ref="F6:F7"/>
    <mergeCell ref="G6:G7"/>
    <mergeCell ref="H6:H7"/>
    <mergeCell ref="I6:I7"/>
    <mergeCell ref="A86:A95"/>
    <mergeCell ref="B87:B95"/>
    <mergeCell ref="J88:J95"/>
    <mergeCell ref="B96:B97"/>
    <mergeCell ref="C96:C97"/>
    <mergeCell ref="D96:D97"/>
    <mergeCell ref="E96:I98"/>
    <mergeCell ref="J96:J98"/>
    <mergeCell ref="A97:A106"/>
    <mergeCell ref="B98:B106"/>
    <mergeCell ref="J99:J106"/>
    <mergeCell ref="B85:B86"/>
    <mergeCell ref="C85:C86"/>
    <mergeCell ref="D85:D86"/>
    <mergeCell ref="E85:I87"/>
    <mergeCell ref="J85:J87"/>
  </mergeCells>
  <conditionalFormatting sqref="K8:K10">
    <cfRule type="cellIs" dxfId="14" priority="9" operator="greaterThan">
      <formula>1.1</formula>
    </cfRule>
  </conditionalFormatting>
  <conditionalFormatting sqref="K19:K21">
    <cfRule type="cellIs" dxfId="13" priority="8" operator="greaterThan">
      <formula>1.1</formula>
    </cfRule>
  </conditionalFormatting>
  <conditionalFormatting sqref="K30:K32">
    <cfRule type="cellIs" dxfId="12" priority="7" operator="greaterThan">
      <formula>1.1</formula>
    </cfRule>
  </conditionalFormatting>
  <conditionalFormatting sqref="K41:K43">
    <cfRule type="cellIs" dxfId="11" priority="6" operator="greaterThan">
      <formula>1.1</formula>
    </cfRule>
  </conditionalFormatting>
  <conditionalFormatting sqref="K52:K54">
    <cfRule type="cellIs" dxfId="10" priority="5" operator="greaterThan">
      <formula>1.1</formula>
    </cfRule>
  </conditionalFormatting>
  <conditionalFormatting sqref="K63:K65">
    <cfRule type="cellIs" dxfId="9" priority="4" operator="greaterThan">
      <formula>1.1</formula>
    </cfRule>
  </conditionalFormatting>
  <conditionalFormatting sqref="K74:K76">
    <cfRule type="cellIs" dxfId="8" priority="3" operator="greaterThan">
      <formula>1.1</formula>
    </cfRule>
  </conditionalFormatting>
  <conditionalFormatting sqref="K85:K87">
    <cfRule type="cellIs" dxfId="7" priority="2" operator="greaterThan">
      <formula>1.1</formula>
    </cfRule>
  </conditionalFormatting>
  <conditionalFormatting sqref="K96:K98">
    <cfRule type="cellIs" dxfId="6" priority="1" operator="greaterThan">
      <formula>1.1</formula>
    </cfRule>
  </conditionalFormatting>
  <pageMargins left="0.31496062992125984" right="0.31496062992125984" top="0.55118110236220474" bottom="0.15748031496062992" header="0.31496062992125984" footer="0.31496062992125984"/>
  <pageSetup paperSize="9" scale="80" fitToHeight="0" orientation="landscape" blackAndWhite="1" verticalDpi="300" r:id="rId1"/>
  <headerFooter>
    <oddHeader>&amp;L&amp;"Arial,Italic"&amp;9&amp;F&amp;R&amp;"Arial,Italic"&amp;9&amp;A, lk &amp;P (&amp;N)</oddHeader>
  </headerFooter>
  <rowBreaks count="2" manualBreakCount="2">
    <brk id="40" max="16383" man="1"/>
    <brk id="8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0070C0"/>
    <pageSetUpPr fitToPage="1"/>
  </sheetPr>
  <dimension ref="A1:J30"/>
  <sheetViews>
    <sheetView showGridLines="0" zoomScale="90" zoomScaleNormal="90" workbookViewId="0">
      <pane xSplit="1" ySplit="7" topLeftCell="B8" activePane="bottomRight" state="frozen"/>
      <selection activeCell="F26" sqref="F26"/>
      <selection pane="topRight" activeCell="F26" sqref="F26"/>
      <selection pane="bottomLeft" activeCell="F26" sqref="F26"/>
      <selection pane="bottomRight" activeCell="E9" sqref="E9 E11 E13 E15"/>
    </sheetView>
  </sheetViews>
  <sheetFormatPr defaultRowHeight="12.75" x14ac:dyDescent="0.2"/>
  <cols>
    <col min="1" max="1" width="46.7109375" customWidth="1"/>
    <col min="2" max="2" width="12.140625" customWidth="1"/>
    <col min="4" max="4" width="15" style="7" customWidth="1"/>
    <col min="5" max="5" width="16.42578125" style="8" customWidth="1"/>
    <col min="6" max="6" width="14.7109375" style="8" customWidth="1"/>
    <col min="7" max="7" width="13.140625" style="8" customWidth="1"/>
    <col min="8" max="8" width="11" customWidth="1"/>
  </cols>
  <sheetData>
    <row r="1" spans="1:10" ht="22.9" customHeight="1" x14ac:dyDescent="0.25">
      <c r="A1" s="260" t="s">
        <v>52</v>
      </c>
      <c r="B1" s="187"/>
      <c r="C1" s="546">
        <f>Eelarve!B2</f>
        <v>0</v>
      </c>
      <c r="D1" s="546"/>
      <c r="E1" s="546"/>
      <c r="F1" s="546"/>
      <c r="G1" s="546"/>
      <c r="H1" s="546"/>
      <c r="I1" s="255"/>
    </row>
    <row r="2" spans="1:10" ht="24.6" customHeight="1" x14ac:dyDescent="0.25">
      <c r="A2" s="261" t="s">
        <v>27</v>
      </c>
      <c r="B2" s="112"/>
      <c r="C2" s="187"/>
      <c r="D2" s="265"/>
      <c r="E2" s="265"/>
      <c r="F2" s="265"/>
      <c r="G2" s="266" t="s">
        <v>22</v>
      </c>
      <c r="H2" s="267">
        <f>Eelarve!B5</f>
        <v>0</v>
      </c>
      <c r="I2" s="255"/>
    </row>
    <row r="3" spans="1:10" s="1" customFormat="1" ht="43.15" customHeight="1" x14ac:dyDescent="0.2">
      <c r="A3" s="262" t="s">
        <v>3</v>
      </c>
      <c r="B3" s="268">
        <f>Eelarve!B3</f>
        <v>0</v>
      </c>
      <c r="C3" s="268"/>
      <c r="D3" s="268"/>
      <c r="E3" s="268"/>
      <c r="F3" s="268"/>
      <c r="G3" s="269" t="s">
        <v>23</v>
      </c>
      <c r="H3" s="269">
        <f>Eelarve!G5</f>
        <v>0</v>
      </c>
      <c r="I3" s="270"/>
    </row>
    <row r="4" spans="1:10" s="1" customFormat="1" ht="15" x14ac:dyDescent="0.2">
      <c r="A4" s="541" t="s">
        <v>31</v>
      </c>
      <c r="B4" s="539"/>
      <c r="C4" s="521" t="s">
        <v>15</v>
      </c>
      <c r="D4" s="550" t="s">
        <v>18</v>
      </c>
      <c r="E4" s="551"/>
      <c r="F4" s="551"/>
      <c r="G4" s="552"/>
      <c r="H4" s="547" t="s">
        <v>16</v>
      </c>
      <c r="I4" s="270"/>
    </row>
    <row r="5" spans="1:10" s="1" customFormat="1" ht="12.75" customHeight="1" x14ac:dyDescent="0.2">
      <c r="A5" s="542"/>
      <c r="B5" s="540"/>
      <c r="C5" s="519"/>
      <c r="D5" s="533" t="s">
        <v>53</v>
      </c>
      <c r="E5" s="554" t="s">
        <v>39</v>
      </c>
      <c r="F5" s="555"/>
      <c r="G5" s="548" t="s">
        <v>2</v>
      </c>
      <c r="H5" s="548"/>
      <c r="I5" s="270"/>
    </row>
    <row r="6" spans="1:10" s="1" customFormat="1" ht="38.25" customHeight="1" x14ac:dyDescent="0.2">
      <c r="A6" s="542"/>
      <c r="B6" s="540"/>
      <c r="C6" s="519"/>
      <c r="D6" s="533"/>
      <c r="E6" s="504" t="s">
        <v>33</v>
      </c>
      <c r="F6" s="504" t="s">
        <v>54</v>
      </c>
      <c r="G6" s="548"/>
      <c r="H6" s="548"/>
      <c r="I6" s="270"/>
    </row>
    <row r="7" spans="1:10" s="1" customFormat="1" x14ac:dyDescent="0.2">
      <c r="A7" s="543"/>
      <c r="B7" s="498"/>
      <c r="C7" s="553"/>
      <c r="D7" s="534"/>
      <c r="E7" s="505"/>
      <c r="F7" s="505"/>
      <c r="G7" s="549"/>
      <c r="H7" s="549"/>
      <c r="I7" s="270"/>
    </row>
    <row r="8" spans="1:10" s="1" customFormat="1" ht="15.75" customHeight="1" x14ac:dyDescent="0.2">
      <c r="A8" s="536" t="str">
        <f>Eelarve!A11</f>
        <v>1. Projekti meeskonna tööjõukulud</v>
      </c>
      <c r="B8" s="297" t="s">
        <v>15</v>
      </c>
      <c r="C8" s="273">
        <f>'1. Meeskonna tööjõukulud'!B3</f>
        <v>0</v>
      </c>
      <c r="D8" s="271">
        <f>'1. Meeskonna tööjõukulud'!C3</f>
        <v>0</v>
      </c>
      <c r="E8" s="272">
        <f>'1. Meeskonna tööjõukulud'!D3</f>
        <v>0</v>
      </c>
      <c r="F8" s="273" t="s">
        <v>4</v>
      </c>
      <c r="G8" s="274"/>
      <c r="H8" s="544">
        <f>C8-G9</f>
        <v>0</v>
      </c>
      <c r="I8" s="270"/>
    </row>
    <row r="9" spans="1:10" s="1" customFormat="1" ht="15.75" customHeight="1" x14ac:dyDescent="0.2">
      <c r="A9" s="537"/>
      <c r="B9" s="313" t="s">
        <v>17</v>
      </c>
      <c r="C9" s="314"/>
      <c r="D9" s="315">
        <f>'1. Meeskonna tööjõukulud'!C4</f>
        <v>0</v>
      </c>
      <c r="E9" s="316">
        <f>'1. Meeskonna tööjõukulud'!D4</f>
        <v>0</v>
      </c>
      <c r="F9" s="314" t="s">
        <v>4</v>
      </c>
      <c r="G9" s="317">
        <f>SUM(D9:E9)</f>
        <v>0</v>
      </c>
      <c r="H9" s="545"/>
      <c r="I9" s="270"/>
    </row>
    <row r="10" spans="1:10" s="1" customFormat="1" ht="15.75" customHeight="1" x14ac:dyDescent="0.2">
      <c r="A10" s="536" t="str">
        <f>Eelarve!A25</f>
        <v>2. Muud tööjõukulud (sh vabatahtlik töö)</v>
      </c>
      <c r="B10" s="297" t="s">
        <v>15</v>
      </c>
      <c r="C10" s="273">
        <f>'2. Muud tööjõukulud'!B3</f>
        <v>0</v>
      </c>
      <c r="D10" s="271">
        <f>'2. Muud tööjõukulud'!C3</f>
        <v>0</v>
      </c>
      <c r="E10" s="272">
        <f>'2. Muud tööjõukulud'!D3</f>
        <v>0</v>
      </c>
      <c r="F10" s="273">
        <f>'2. Muud tööjõukulud'!E3</f>
        <v>0</v>
      </c>
      <c r="G10" s="274"/>
      <c r="H10" s="544">
        <f t="shared" ref="H10" si="0">C10-G11</f>
        <v>0</v>
      </c>
      <c r="I10" s="270"/>
      <c r="J10" s="16" t="s">
        <v>30</v>
      </c>
    </row>
    <row r="11" spans="1:10" s="1" customFormat="1" ht="15.75" customHeight="1" x14ac:dyDescent="0.2">
      <c r="A11" s="537"/>
      <c r="B11" s="313" t="s">
        <v>17</v>
      </c>
      <c r="C11" s="314"/>
      <c r="D11" s="315">
        <f>'2. Muud tööjõukulud'!C4</f>
        <v>0</v>
      </c>
      <c r="E11" s="316">
        <f>'2. Muud tööjõukulud'!D4</f>
        <v>0</v>
      </c>
      <c r="F11" s="314">
        <f>'2. Muud tööjõukulud'!E4</f>
        <v>0</v>
      </c>
      <c r="G11" s="317">
        <f>SUM(D11:F11)</f>
        <v>0</v>
      </c>
      <c r="H11" s="545"/>
      <c r="I11" s="270"/>
    </row>
    <row r="12" spans="1:10" s="1" customFormat="1" ht="15.75" customHeight="1" x14ac:dyDescent="0.2">
      <c r="A12" s="493" t="str">
        <f>Eelarve!A41</f>
        <v>3. Projekti tegevustega otseselt seotud kulud (sh sisseostetud teenused, tööd ja väikevahendid)</v>
      </c>
      <c r="B12" s="297" t="s">
        <v>15</v>
      </c>
      <c r="C12" s="273">
        <f>'3. Tegevused'!B3</f>
        <v>0</v>
      </c>
      <c r="D12" s="271">
        <f>'3. Tegevused'!C3</f>
        <v>0</v>
      </c>
      <c r="E12" s="272">
        <f>'3. Tegevused'!D3</f>
        <v>0</v>
      </c>
      <c r="F12" s="273" t="s">
        <v>4</v>
      </c>
      <c r="G12" s="274"/>
      <c r="H12" s="544">
        <f t="shared" ref="H12" si="1">C12-G13</f>
        <v>0</v>
      </c>
      <c r="I12" s="270"/>
    </row>
    <row r="13" spans="1:10" s="1" customFormat="1" ht="15.75" customHeight="1" x14ac:dyDescent="0.2">
      <c r="A13" s="495"/>
      <c r="B13" s="313" t="s">
        <v>17</v>
      </c>
      <c r="C13" s="314"/>
      <c r="D13" s="315">
        <f>'3. Tegevused'!C4</f>
        <v>0</v>
      </c>
      <c r="E13" s="316">
        <f>'3. Tegevused'!D4</f>
        <v>0</v>
      </c>
      <c r="F13" s="314" t="s">
        <v>4</v>
      </c>
      <c r="G13" s="317">
        <f>SUM(D13:E13)</f>
        <v>0</v>
      </c>
      <c r="H13" s="545"/>
      <c r="I13" s="270"/>
    </row>
    <row r="14" spans="1:10" s="1" customFormat="1" ht="15.75" customHeight="1" x14ac:dyDescent="0.2">
      <c r="A14" s="493" t="str">
        <f>Eelarve!A61</f>
        <v xml:space="preserve">4. Projekti elluviimiseks vajaliku põhivara soetamisega seotud kulud </v>
      </c>
      <c r="B14" s="297" t="s">
        <v>15</v>
      </c>
      <c r="C14" s="273">
        <f>'4. Soetused'!B3</f>
        <v>0</v>
      </c>
      <c r="D14" s="271">
        <f>'4. Soetused'!C3</f>
        <v>0</v>
      </c>
      <c r="E14" s="272">
        <f>'4. Soetused'!D3</f>
        <v>0</v>
      </c>
      <c r="F14" s="273" t="s">
        <v>4</v>
      </c>
      <c r="G14" s="274"/>
      <c r="H14" s="544">
        <f t="shared" ref="H14" si="2">C14-G15</f>
        <v>0</v>
      </c>
      <c r="I14" s="270"/>
    </row>
    <row r="15" spans="1:10" s="1" customFormat="1" ht="15.75" customHeight="1" x14ac:dyDescent="0.2">
      <c r="A15" s="495"/>
      <c r="B15" s="313" t="s">
        <v>17</v>
      </c>
      <c r="C15" s="314"/>
      <c r="D15" s="315">
        <f>'4. Soetused'!C4</f>
        <v>0</v>
      </c>
      <c r="E15" s="316">
        <f>'4. Soetused'!D4</f>
        <v>0</v>
      </c>
      <c r="F15" s="314" t="s">
        <v>4</v>
      </c>
      <c r="G15" s="317">
        <f>SUM(D15:E15)</f>
        <v>0</v>
      </c>
      <c r="H15" s="545"/>
      <c r="I15" s="270"/>
    </row>
    <row r="16" spans="1:10" s="1" customFormat="1" ht="15.75" customHeight="1" x14ac:dyDescent="0.2">
      <c r="A16" s="493" t="str">
        <f>Eelarve!A72</f>
        <v>Toetuse saaja kaudsed kulud (kuni 15% otsestest projekti meeskonna tööjõukuludest)</v>
      </c>
      <c r="B16" s="297" t="s">
        <v>15</v>
      </c>
      <c r="C16" s="273">
        <f>Eelarve!E72</f>
        <v>0</v>
      </c>
      <c r="D16" s="271">
        <f>Eelarve!E72</f>
        <v>0</v>
      </c>
      <c r="E16" s="272" t="s">
        <v>4</v>
      </c>
      <c r="F16" s="273" t="s">
        <v>4</v>
      </c>
      <c r="G16" s="274"/>
      <c r="H16" s="544">
        <f t="shared" ref="H16" si="3">C16-G17</f>
        <v>0</v>
      </c>
      <c r="I16" s="270"/>
    </row>
    <row r="17" spans="1:9" s="1" customFormat="1" ht="15.75" customHeight="1" thickBot="1" x14ac:dyDescent="0.25">
      <c r="A17" s="535"/>
      <c r="B17" s="321" t="s">
        <v>17</v>
      </c>
      <c r="C17" s="275"/>
      <c r="D17" s="113"/>
      <c r="E17" s="318" t="s">
        <v>4</v>
      </c>
      <c r="F17" s="319" t="s">
        <v>4</v>
      </c>
      <c r="G17" s="320">
        <f>SUM(D17:E17)</f>
        <v>0</v>
      </c>
      <c r="H17" s="545"/>
      <c r="I17" s="270"/>
    </row>
    <row r="18" spans="1:9" s="1" customFormat="1" ht="21" customHeight="1" thickTop="1" x14ac:dyDescent="0.2">
      <c r="A18" s="263" t="s">
        <v>19</v>
      </c>
      <c r="B18" s="298"/>
      <c r="C18" s="299">
        <f>C8+C10+C12+C14+C16</f>
        <v>0</v>
      </c>
      <c r="D18" s="302">
        <f>D8+D10+D12+D14+D16</f>
        <v>0</v>
      </c>
      <c r="E18" s="276">
        <f>E8+E10+E12+E14</f>
        <v>0</v>
      </c>
      <c r="F18" s="276">
        <f>F10</f>
        <v>0</v>
      </c>
      <c r="G18" s="277"/>
      <c r="H18" s="290"/>
      <c r="I18" s="270"/>
    </row>
    <row r="19" spans="1:9" s="1" customFormat="1" ht="21" customHeight="1" thickBot="1" x14ac:dyDescent="0.25">
      <c r="A19" s="264" t="s">
        <v>20</v>
      </c>
      <c r="B19" s="300"/>
      <c r="C19" s="301"/>
      <c r="D19" s="303">
        <f>D9+D11+D13+D15+D17</f>
        <v>0</v>
      </c>
      <c r="E19" s="278">
        <f>E9+E11+E13+E15</f>
        <v>0</v>
      </c>
      <c r="F19" s="279">
        <f>F11</f>
        <v>0</v>
      </c>
      <c r="G19" s="280">
        <f>SUM(D19:F19)</f>
        <v>0</v>
      </c>
      <c r="H19" s="291">
        <f>C18-G19</f>
        <v>0</v>
      </c>
      <c r="I19" s="270"/>
    </row>
    <row r="20" spans="1:9" s="1" customFormat="1" ht="19.5" customHeight="1" thickTop="1" x14ac:dyDescent="0.2">
      <c r="A20" s="528" t="s">
        <v>60</v>
      </c>
      <c r="B20" s="529"/>
      <c r="C20" s="530"/>
      <c r="D20" s="304"/>
      <c r="E20" s="281">
        <f>IFERROR(E19/(E19+F19),0)</f>
        <v>0</v>
      </c>
      <c r="F20" s="281">
        <f>IFERROR(F19/(E19+F19),0)</f>
        <v>0</v>
      </c>
      <c r="G20" s="282">
        <f>IFERROR((E19+F19)/G19,0)</f>
        <v>0</v>
      </c>
      <c r="H20" s="292"/>
      <c r="I20" s="270"/>
    </row>
    <row r="21" spans="1:9" s="1" customFormat="1" ht="19.5" customHeight="1" x14ac:dyDescent="0.2">
      <c r="A21" s="528" t="s">
        <v>96</v>
      </c>
      <c r="B21" s="529"/>
      <c r="C21" s="530"/>
      <c r="D21" s="304">
        <f>IFERROR(D17/G9,0)</f>
        <v>0</v>
      </c>
      <c r="E21" s="281"/>
      <c r="F21" s="283"/>
      <c r="G21" s="284"/>
      <c r="H21" s="292"/>
      <c r="I21" s="270"/>
    </row>
    <row r="22" spans="1:9" s="1" customFormat="1" ht="19.5" customHeight="1" x14ac:dyDescent="0.2">
      <c r="A22" s="538" t="s">
        <v>61</v>
      </c>
      <c r="B22" s="538"/>
      <c r="C22" s="538"/>
      <c r="D22" s="114"/>
      <c r="E22" s="285"/>
      <c r="F22" s="285"/>
      <c r="G22" s="228"/>
      <c r="H22" s="292"/>
      <c r="I22" s="270"/>
    </row>
    <row r="23" spans="1:9" s="1" customFormat="1" ht="19.5" customHeight="1" x14ac:dyDescent="0.2">
      <c r="A23" s="538" t="s">
        <v>62</v>
      </c>
      <c r="B23" s="538"/>
      <c r="C23" s="538"/>
      <c r="D23" s="305">
        <f>D19-D22</f>
        <v>0</v>
      </c>
      <c r="E23" s="285"/>
      <c r="F23" s="285"/>
      <c r="G23" s="228"/>
      <c r="H23" s="292"/>
      <c r="I23" s="270"/>
    </row>
    <row r="24" spans="1:9" s="2" customFormat="1" ht="16.149999999999999" customHeight="1" x14ac:dyDescent="0.2">
      <c r="A24" s="531"/>
      <c r="B24" s="531"/>
      <c r="C24" s="531"/>
      <c r="D24" s="306"/>
      <c r="E24" s="286"/>
      <c r="F24" s="286"/>
      <c r="G24" s="287"/>
      <c r="H24" s="293"/>
      <c r="I24" s="293"/>
    </row>
    <row r="25" spans="1:9" ht="13.5" customHeight="1" x14ac:dyDescent="0.2">
      <c r="A25" s="532"/>
      <c r="B25" s="532"/>
      <c r="C25" s="532"/>
      <c r="D25" s="306"/>
      <c r="E25" s="286"/>
      <c r="F25" s="286"/>
      <c r="G25" s="287"/>
      <c r="H25" s="294"/>
      <c r="I25" s="293"/>
    </row>
    <row r="26" spans="1:9" x14ac:dyDescent="0.2">
      <c r="A26" s="527" t="s">
        <v>114</v>
      </c>
      <c r="B26" s="527"/>
      <c r="C26" s="308"/>
      <c r="D26" s="307"/>
      <c r="E26" s="288"/>
      <c r="F26" s="288"/>
      <c r="G26" s="289"/>
      <c r="H26" s="295"/>
      <c r="I26" s="255"/>
    </row>
    <row r="27" spans="1:9" x14ac:dyDescent="0.2">
      <c r="A27" s="309" t="s">
        <v>28</v>
      </c>
      <c r="B27" s="310"/>
      <c r="C27" s="308"/>
      <c r="D27" s="307"/>
      <c r="E27" s="288"/>
      <c r="F27" s="288"/>
      <c r="G27" s="289"/>
      <c r="H27" s="295"/>
      <c r="I27" s="255"/>
    </row>
    <row r="28" spans="1:9" x14ac:dyDescent="0.2">
      <c r="A28" s="311"/>
      <c r="B28" s="312"/>
      <c r="C28" s="296"/>
      <c r="D28" s="307"/>
      <c r="E28" s="289"/>
      <c r="F28" s="289"/>
      <c r="G28" s="289"/>
      <c r="H28" s="296"/>
      <c r="I28" s="255"/>
    </row>
    <row r="29" spans="1:9" x14ac:dyDescent="0.2">
      <c r="A29" s="11"/>
      <c r="B29" s="10"/>
      <c r="C29" s="12"/>
      <c r="D29" s="13"/>
      <c r="E29" s="14"/>
      <c r="F29" s="14"/>
      <c r="G29" s="14"/>
      <c r="H29" s="12"/>
    </row>
    <row r="30" spans="1:9" x14ac:dyDescent="0.2">
      <c r="A30" s="15"/>
    </row>
  </sheetData>
  <sheetProtection algorithmName="SHA-512" hashValue="ag76Cnwv10wSZV4e6IfR/S1qnGj2WTvvtk26yEwOgavuiYSKorH2BGV4xBOhgu3xOJMtBMnwa/xaLYEGMuy4JA==" saltValue="1WUlQkDaGt0nhkYT9Q1ofg==" spinCount="100000" sheet="1" objects="1" scenarios="1"/>
  <protectedRanges>
    <protectedRange sqref="B2 D17 D22 A24" name="Range1"/>
  </protectedRanges>
  <mergeCells count="27">
    <mergeCell ref="H8:H9"/>
    <mergeCell ref="C1:H1"/>
    <mergeCell ref="H4:H7"/>
    <mergeCell ref="H16:H17"/>
    <mergeCell ref="H14:H15"/>
    <mergeCell ref="H12:H13"/>
    <mergeCell ref="H10:H11"/>
    <mergeCell ref="D4:G4"/>
    <mergeCell ref="G5:G7"/>
    <mergeCell ref="C4:C7"/>
    <mergeCell ref="E5:F5"/>
    <mergeCell ref="E6:E7"/>
    <mergeCell ref="F6:F7"/>
    <mergeCell ref="A26:B26"/>
    <mergeCell ref="A20:C20"/>
    <mergeCell ref="A24:C25"/>
    <mergeCell ref="D5:D7"/>
    <mergeCell ref="A16:A17"/>
    <mergeCell ref="A8:A9"/>
    <mergeCell ref="A14:A15"/>
    <mergeCell ref="A10:A11"/>
    <mergeCell ref="A21:C21"/>
    <mergeCell ref="A22:C22"/>
    <mergeCell ref="A23:C23"/>
    <mergeCell ref="B4:B7"/>
    <mergeCell ref="A4:A7"/>
    <mergeCell ref="A12:A13"/>
  </mergeCells>
  <conditionalFormatting sqref="D19">
    <cfRule type="cellIs" dxfId="5" priority="7" operator="greaterThan">
      <formula>$D$18</formula>
    </cfRule>
  </conditionalFormatting>
  <conditionalFormatting sqref="D17">
    <cfRule type="cellIs" dxfId="4" priority="4" operator="greaterThan">
      <formula>$C$16</formula>
    </cfRule>
  </conditionalFormatting>
  <conditionalFormatting sqref="D21">
    <cfRule type="cellIs" dxfId="3" priority="3" operator="greaterThan">
      <formula>0.15</formula>
    </cfRule>
  </conditionalFormatting>
  <conditionalFormatting sqref="G20">
    <cfRule type="cellIs" dxfId="2" priority="1" operator="lessThan">
      <formula>0.05</formula>
    </cfRule>
  </conditionalFormatting>
  <pageMargins left="0.51181102362204722" right="0.31496062992125984" top="0.74803149606299213" bottom="0.35433070866141736" header="0.31496062992125984" footer="0.31496062992125984"/>
  <pageSetup paperSize="9" scale="96" fitToHeight="0" orientation="landscape" blackAndWhite="1" r:id="rId1"/>
  <headerFooter>
    <oddHeader>&amp;L&amp;F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9C936D3DC6545A310CB020C35881B" ma:contentTypeVersion="16" ma:contentTypeDescription="Create a new document." ma:contentTypeScope="" ma:versionID="5bdc10dc8bdcbac98d7c17efe05727b5">
  <xsd:schema xmlns:xsd="http://www.w3.org/2001/XMLSchema" xmlns:xs="http://www.w3.org/2001/XMLSchema" xmlns:p="http://schemas.microsoft.com/office/2006/metadata/properties" xmlns:ns2="35389891-8de5-45a6-aec7-71782c977f7b" xmlns:ns3="d9658b4d-f511-4e8c-938e-dc17c0fbc5e4" targetNamespace="http://schemas.microsoft.com/office/2006/metadata/properties" ma:root="true" ma:fieldsID="01d9827f9b1f2fc49b3d6f655bdb9f0b" ns2:_="" ns3:_="">
    <xsd:import namespace="35389891-8de5-45a6-aec7-71782c977f7b"/>
    <xsd:import namespace="d9658b4d-f511-4e8c-938e-dc17c0fbc5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89891-8de5-45a6-aec7-71782c977f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2177052-fb32-4aab-8e60-ed10b9bea934}" ma:internalName="TaxCatchAll" ma:showField="CatchAllData" ma:web="35389891-8de5-45a6-aec7-71782c977f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58b4d-f511-4e8c-938e-dc17c0fbc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7d1c90-b379-46c8-be73-7ad43df3c1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389891-8de5-45a6-aec7-71782c977f7b" xsi:nil="true"/>
    <lcf76f155ced4ddcb4097134ff3c332f xmlns="d9658b4d-f511-4e8c-938e-dc17c0fbc5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4F6BC3-3554-4175-B8C1-C047D6B4E11E}"/>
</file>

<file path=customXml/itemProps2.xml><?xml version="1.0" encoding="utf-8"?>
<ds:datastoreItem xmlns:ds="http://schemas.openxmlformats.org/officeDocument/2006/customXml" ds:itemID="{C1F82173-189A-4FD0-BD3E-ABAB069CE3F0}"/>
</file>

<file path=customXml/itemProps3.xml><?xml version="1.0" encoding="utf-8"?>
<ds:datastoreItem xmlns:ds="http://schemas.openxmlformats.org/officeDocument/2006/customXml" ds:itemID="{D24CDCA5-39E5-41FE-969F-37A3E0DBFD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Eelarve</vt:lpstr>
      <vt:lpstr>Kaudsed kulud</vt:lpstr>
      <vt:lpstr>1. Meeskonna tööjõukulud</vt:lpstr>
      <vt:lpstr>2. Muud tööjõukulud</vt:lpstr>
      <vt:lpstr>3. Tegevused</vt:lpstr>
      <vt:lpstr>4. Soetused</vt:lpstr>
      <vt:lpstr>KOOND</vt:lpstr>
      <vt:lpstr>'1. Meeskonna tööjõukulud'!Print_Area</vt:lpstr>
      <vt:lpstr>'2. Muud tööjõukulud'!Print_Area</vt:lpstr>
      <vt:lpstr>'3. Tegevused'!Print_Area</vt:lpstr>
      <vt:lpstr>'4. Soetused'!Print_Area</vt:lpstr>
      <vt:lpstr>Eelarve!Print_Area</vt:lpstr>
      <vt:lpstr>KOOND!Print_Area</vt:lpstr>
    </vt:vector>
  </TitlesOfParts>
  <Company>ÜL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ksenia@oef.org.ee</dc:creator>
  <cp:lastModifiedBy>Ksenia</cp:lastModifiedBy>
  <cp:lastPrinted>2019-12-17T10:37:37Z</cp:lastPrinted>
  <dcterms:created xsi:type="dcterms:W3CDTF">2008-04-13T08:03:52Z</dcterms:created>
  <dcterms:modified xsi:type="dcterms:W3CDTF">2021-09-28T09:43:04Z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0x0101004DF9C936D3DC6545A310CB020C35881B</vt:lpwstr>
  </property>
</Properties>
</file>