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enia\Desktop\"/>
    </mc:Choice>
  </mc:AlternateContent>
  <xr:revisionPtr revIDLastSave="0" documentId="13_ncr:1_{EFD2B9B7-D7F3-47C2-B5EE-F2F40D306C5B}" xr6:coauthVersionLast="45" xr6:coauthVersionMax="45" xr10:uidLastSave="{00000000-0000-0000-0000-000000000000}"/>
  <bookViews>
    <workbookView xWindow="-120" yWindow="480" windowWidth="29040" windowHeight="15840" tabRatio="912" activeTab="6" xr2:uid="{00000000-000D-0000-FFFF-FFFF00000000}"/>
  </bookViews>
  <sheets>
    <sheet name="Eelarve" sheetId="1" r:id="rId1"/>
    <sheet name="Kaudsed kulud" sheetId="21" r:id="rId2"/>
    <sheet name="1. Meeskonna tööjõukulud" sheetId="6" r:id="rId3"/>
    <sheet name="2. Muud tööjõukulud" sheetId="7" r:id="rId4"/>
    <sheet name="3. Tegevused" sheetId="20" r:id="rId5"/>
    <sheet name="4. Soetused" sheetId="8" r:id="rId6"/>
    <sheet name="KOOND" sheetId="17" r:id="rId7"/>
  </sheets>
  <definedNames>
    <definedName name="_xlnm.Print_Area" localSheetId="2">'1. Meeskonna tööjõukulud'!$A$1:$L$140</definedName>
    <definedName name="_xlnm.Print_Area" localSheetId="3">'2. Muud tööjõukulud'!$A$1:$M$132</definedName>
    <definedName name="_xlnm.Print_Area" localSheetId="4">'3. Tegevused'!$A$1:$L$425</definedName>
    <definedName name="_xlnm.Print_Area" localSheetId="5">'4. Soetused'!$A$1:$L$106</definedName>
    <definedName name="_xlnm.Print_Area" localSheetId="0">Eelarve!$A$1:$J$95</definedName>
    <definedName name="_xlnm.Print_Area" localSheetId="6">KOOND!$A$1:$I$28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2" i="1" l="1"/>
  <c r="D4" i="20" l="1"/>
  <c r="C4" i="20"/>
  <c r="D415" i="20"/>
  <c r="C415" i="20"/>
  <c r="B415" i="20"/>
  <c r="D404" i="20"/>
  <c r="C404" i="20"/>
  <c r="B404" i="20"/>
  <c r="D393" i="20"/>
  <c r="C393" i="20"/>
  <c r="B393" i="20"/>
  <c r="D382" i="20"/>
  <c r="C382" i="20"/>
  <c r="B382" i="20"/>
  <c r="D371" i="20"/>
  <c r="C371" i="20"/>
  <c r="B371" i="20"/>
  <c r="D360" i="20"/>
  <c r="C360" i="20"/>
  <c r="B360" i="20"/>
  <c r="D349" i="20"/>
  <c r="C349" i="20"/>
  <c r="B349" i="20"/>
  <c r="D338" i="20"/>
  <c r="C338" i="20"/>
  <c r="B338" i="20"/>
  <c r="J338" i="20" s="1"/>
  <c r="D327" i="20"/>
  <c r="C327" i="20"/>
  <c r="B327" i="20"/>
  <c r="D316" i="20"/>
  <c r="C316" i="20"/>
  <c r="B316" i="20"/>
  <c r="J316" i="20" s="1"/>
  <c r="D305" i="20"/>
  <c r="C305" i="20"/>
  <c r="B305" i="20"/>
  <c r="D294" i="20"/>
  <c r="C294" i="20"/>
  <c r="B294" i="20"/>
  <c r="D283" i="20"/>
  <c r="C283" i="20"/>
  <c r="B283" i="20"/>
  <c r="J283" i="20" s="1"/>
  <c r="D272" i="20"/>
  <c r="C272" i="20"/>
  <c r="B272" i="20"/>
  <c r="D261" i="20"/>
  <c r="C261" i="20"/>
  <c r="B261" i="20"/>
  <c r="D250" i="20"/>
  <c r="C250" i="20"/>
  <c r="B250" i="20"/>
  <c r="J250" i="20" s="1"/>
  <c r="D239" i="20"/>
  <c r="C239" i="20"/>
  <c r="B239" i="20"/>
  <c r="D228" i="20"/>
  <c r="C228" i="20"/>
  <c r="B228" i="20"/>
  <c r="J228" i="20" s="1"/>
  <c r="D217" i="20"/>
  <c r="C217" i="20"/>
  <c r="B217" i="20"/>
  <c r="D206" i="20"/>
  <c r="C206" i="20"/>
  <c r="B206" i="20"/>
  <c r="D195" i="20"/>
  <c r="C195" i="20"/>
  <c r="B195" i="20"/>
  <c r="D184" i="20"/>
  <c r="C184" i="20"/>
  <c r="B184" i="20"/>
  <c r="D173" i="20"/>
  <c r="C173" i="20"/>
  <c r="B173" i="20"/>
  <c r="J173" i="20" s="1"/>
  <c r="D162" i="20"/>
  <c r="C162" i="20"/>
  <c r="B162" i="20"/>
  <c r="D151" i="20"/>
  <c r="C151" i="20"/>
  <c r="B151" i="20"/>
  <c r="D140" i="20"/>
  <c r="C140" i="20"/>
  <c r="B140" i="20"/>
  <c r="J140" i="20" s="1"/>
  <c r="D129" i="20"/>
  <c r="C129" i="20"/>
  <c r="B129" i="20"/>
  <c r="D118" i="20"/>
  <c r="C118" i="20"/>
  <c r="B118" i="20"/>
  <c r="D107" i="20"/>
  <c r="C107" i="20"/>
  <c r="B107" i="20"/>
  <c r="D96" i="20"/>
  <c r="C96" i="20"/>
  <c r="B96" i="20"/>
  <c r="D85" i="20"/>
  <c r="C85" i="20"/>
  <c r="B85" i="20"/>
  <c r="D74" i="20"/>
  <c r="C74" i="20"/>
  <c r="B74" i="20"/>
  <c r="D63" i="20"/>
  <c r="C63" i="20"/>
  <c r="B63" i="20"/>
  <c r="B52" i="20"/>
  <c r="C52" i="20"/>
  <c r="D52" i="20"/>
  <c r="D41" i="20"/>
  <c r="C41" i="20"/>
  <c r="B41" i="20"/>
  <c r="D30" i="20"/>
  <c r="C30" i="20"/>
  <c r="B30" i="20"/>
  <c r="A416" i="20"/>
  <c r="A405" i="20"/>
  <c r="A394" i="20"/>
  <c r="A383" i="20"/>
  <c r="A372" i="20"/>
  <c r="A361" i="20"/>
  <c r="A350" i="20"/>
  <c r="A339" i="20"/>
  <c r="A328" i="20"/>
  <c r="A317" i="20"/>
  <c r="A306" i="20"/>
  <c r="A295" i="20"/>
  <c r="A284" i="20"/>
  <c r="A273" i="20"/>
  <c r="A262" i="20"/>
  <c r="A251" i="20"/>
  <c r="A240" i="20"/>
  <c r="A229" i="20"/>
  <c r="A218" i="20"/>
  <c r="A207" i="20"/>
  <c r="A196" i="20"/>
  <c r="A185" i="20"/>
  <c r="D351" i="20"/>
  <c r="C351" i="20"/>
  <c r="J349" i="20"/>
  <c r="D340" i="20"/>
  <c r="C340" i="20"/>
  <c r="K338" i="20" s="1"/>
  <c r="D329" i="20"/>
  <c r="C329" i="20"/>
  <c r="D318" i="20"/>
  <c r="C318" i="20"/>
  <c r="D307" i="20"/>
  <c r="C307" i="20"/>
  <c r="D296" i="20"/>
  <c r="C296" i="20"/>
  <c r="D285" i="20"/>
  <c r="C285" i="20"/>
  <c r="D274" i="20"/>
  <c r="C274" i="20"/>
  <c r="D263" i="20"/>
  <c r="C263" i="20"/>
  <c r="J261" i="20"/>
  <c r="D252" i="20"/>
  <c r="C252" i="20"/>
  <c r="K250" i="20" s="1"/>
  <c r="D241" i="20"/>
  <c r="C241" i="20"/>
  <c r="K239" i="20" s="1"/>
  <c r="D230" i="20"/>
  <c r="C230" i="20"/>
  <c r="D219" i="20"/>
  <c r="C219" i="20"/>
  <c r="K217" i="20"/>
  <c r="D208" i="20"/>
  <c r="C208" i="20"/>
  <c r="D197" i="20"/>
  <c r="C197" i="20"/>
  <c r="D186" i="20"/>
  <c r="C186" i="20"/>
  <c r="K184" i="20" s="1"/>
  <c r="A174" i="20"/>
  <c r="A163" i="20"/>
  <c r="A152" i="20"/>
  <c r="A130" i="20"/>
  <c r="A141" i="20"/>
  <c r="A119" i="20"/>
  <c r="A108" i="20"/>
  <c r="A97" i="20"/>
  <c r="A86" i="20"/>
  <c r="A75" i="20"/>
  <c r="A64" i="20"/>
  <c r="A53" i="20"/>
  <c r="A42" i="20"/>
  <c r="A31" i="20"/>
  <c r="D175" i="20"/>
  <c r="C175" i="20"/>
  <c r="D164" i="20"/>
  <c r="C164" i="20"/>
  <c r="D153" i="20"/>
  <c r="C153" i="20"/>
  <c r="D142" i="20"/>
  <c r="C142" i="20"/>
  <c r="D131" i="20"/>
  <c r="C131" i="20"/>
  <c r="D120" i="20"/>
  <c r="C120" i="20"/>
  <c r="K118" i="20"/>
  <c r="D109" i="20"/>
  <c r="C109" i="20"/>
  <c r="D98" i="20"/>
  <c r="C98" i="20"/>
  <c r="D87" i="20"/>
  <c r="C87" i="20"/>
  <c r="J85" i="20"/>
  <c r="D76" i="20"/>
  <c r="C76" i="20"/>
  <c r="D65" i="20"/>
  <c r="C65" i="20"/>
  <c r="D54" i="20"/>
  <c r="C54" i="20"/>
  <c r="J52" i="20"/>
  <c r="D43" i="20"/>
  <c r="C43" i="20"/>
  <c r="D32" i="20"/>
  <c r="C32" i="20"/>
  <c r="D131" i="6"/>
  <c r="D4" i="6" s="1"/>
  <c r="C131" i="6"/>
  <c r="C137" i="6"/>
  <c r="C4" i="6" s="1"/>
  <c r="D137" i="6"/>
  <c r="D107" i="6"/>
  <c r="C107" i="6"/>
  <c r="D96" i="6"/>
  <c r="C96" i="6"/>
  <c r="D85" i="6"/>
  <c r="C85" i="6"/>
  <c r="B107" i="6"/>
  <c r="B96" i="6"/>
  <c r="J96" i="6" s="1"/>
  <c r="B85" i="6"/>
  <c r="J85" i="6" s="1"/>
  <c r="A108" i="6"/>
  <c r="A97" i="6"/>
  <c r="D98" i="6"/>
  <c r="C98" i="6"/>
  <c r="A86" i="6"/>
  <c r="D87" i="6"/>
  <c r="C87" i="6"/>
  <c r="I59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I20" i="1"/>
  <c r="I21" i="1"/>
  <c r="E20" i="1"/>
  <c r="E21" i="1"/>
  <c r="K195" i="20" l="1"/>
  <c r="J195" i="20"/>
  <c r="K327" i="20"/>
  <c r="K272" i="20"/>
  <c r="K261" i="20"/>
  <c r="K349" i="20"/>
  <c r="K52" i="20"/>
  <c r="J107" i="20"/>
  <c r="J217" i="20"/>
  <c r="K228" i="20"/>
  <c r="J305" i="20"/>
  <c r="K316" i="20"/>
  <c r="J74" i="20"/>
  <c r="K283" i="20"/>
  <c r="J239" i="20"/>
  <c r="J327" i="20"/>
  <c r="J162" i="20"/>
  <c r="J184" i="20"/>
  <c r="J272" i="20"/>
  <c r="K41" i="20"/>
  <c r="J206" i="20"/>
  <c r="J294" i="20"/>
  <c r="K305" i="20"/>
  <c r="K206" i="20"/>
  <c r="K294" i="20"/>
  <c r="J41" i="20"/>
  <c r="J129" i="20"/>
  <c r="J63" i="20"/>
  <c r="J151" i="20"/>
  <c r="J96" i="20"/>
  <c r="J30" i="20"/>
  <c r="K63" i="20"/>
  <c r="J118" i="20"/>
  <c r="K74" i="20"/>
  <c r="K162" i="20"/>
  <c r="K151" i="20"/>
  <c r="K96" i="20"/>
  <c r="K107" i="20"/>
  <c r="K30" i="20"/>
  <c r="K85" i="20"/>
  <c r="K173" i="20"/>
  <c r="K140" i="20"/>
  <c r="K129" i="20"/>
  <c r="K96" i="6"/>
  <c r="K85" i="6"/>
  <c r="A2" i="21"/>
  <c r="B3" i="17" l="1"/>
  <c r="A9" i="7" l="1"/>
  <c r="C74" i="8" l="1"/>
  <c r="D74" i="8"/>
  <c r="C87" i="8"/>
  <c r="C96" i="8"/>
  <c r="D96" i="8"/>
  <c r="C85" i="8"/>
  <c r="D85" i="8"/>
  <c r="C63" i="8"/>
  <c r="D63" i="8"/>
  <c r="C52" i="8"/>
  <c r="D52" i="8"/>
  <c r="C41" i="8"/>
  <c r="D41" i="8"/>
  <c r="D30" i="8"/>
  <c r="C30" i="8"/>
  <c r="C19" i="8"/>
  <c r="D19" i="8"/>
  <c r="C8" i="8"/>
  <c r="D8" i="8"/>
  <c r="A42" i="8"/>
  <c r="A97" i="8"/>
  <c r="A86" i="8"/>
  <c r="D98" i="8"/>
  <c r="C98" i="8"/>
  <c r="K96" i="8" s="1"/>
  <c r="D87" i="8"/>
  <c r="A75" i="8"/>
  <c r="A64" i="8"/>
  <c r="A53" i="8"/>
  <c r="A31" i="8"/>
  <c r="A20" i="8"/>
  <c r="A9" i="8"/>
  <c r="A2" i="8"/>
  <c r="C19" i="20"/>
  <c r="D19" i="20"/>
  <c r="C8" i="20"/>
  <c r="D8" i="20"/>
  <c r="A20" i="20"/>
  <c r="A9" i="20"/>
  <c r="A2" i="20"/>
  <c r="C122" i="7"/>
  <c r="D122" i="7"/>
  <c r="E122" i="7"/>
  <c r="C111" i="7"/>
  <c r="D111" i="7"/>
  <c r="E111" i="7"/>
  <c r="C100" i="7"/>
  <c r="D100" i="7"/>
  <c r="E100" i="7"/>
  <c r="C89" i="7"/>
  <c r="D89" i="7"/>
  <c r="E89" i="7"/>
  <c r="E83" i="7"/>
  <c r="E77" i="7"/>
  <c r="E66" i="7"/>
  <c r="C66" i="7"/>
  <c r="D66" i="7"/>
  <c r="C56" i="7"/>
  <c r="D56" i="7"/>
  <c r="E56" i="7"/>
  <c r="C45" i="7"/>
  <c r="D45" i="7"/>
  <c r="E45" i="7"/>
  <c r="C33" i="7"/>
  <c r="D33" i="7"/>
  <c r="E33" i="7"/>
  <c r="D21" i="7"/>
  <c r="E21" i="7"/>
  <c r="C21" i="7"/>
  <c r="E8" i="7"/>
  <c r="D8" i="7"/>
  <c r="C8" i="7"/>
  <c r="A123" i="7"/>
  <c r="A112" i="7"/>
  <c r="A101" i="7"/>
  <c r="A90" i="7"/>
  <c r="E124" i="7"/>
  <c r="E113" i="7"/>
  <c r="E102" i="7"/>
  <c r="A84" i="7"/>
  <c r="A78" i="7"/>
  <c r="A67" i="7"/>
  <c r="A57" i="7"/>
  <c r="A46" i="7"/>
  <c r="A34" i="7"/>
  <c r="A22" i="7"/>
  <c r="E91" i="7"/>
  <c r="A2" i="7"/>
  <c r="D118" i="6"/>
  <c r="C118" i="6"/>
  <c r="D74" i="6"/>
  <c r="C74" i="6"/>
  <c r="D63" i="6"/>
  <c r="C63" i="6"/>
  <c r="D52" i="6"/>
  <c r="C52" i="6"/>
  <c r="D41" i="6"/>
  <c r="C41" i="6"/>
  <c r="D30" i="6"/>
  <c r="C30" i="6"/>
  <c r="D19" i="6"/>
  <c r="C19" i="6"/>
  <c r="D8" i="6"/>
  <c r="C8" i="6"/>
  <c r="A135" i="6"/>
  <c r="A129" i="6"/>
  <c r="A119" i="6"/>
  <c r="D120" i="6"/>
  <c r="C120" i="6"/>
  <c r="A75" i="6"/>
  <c r="D109" i="6"/>
  <c r="C109" i="6"/>
  <c r="D76" i="6"/>
  <c r="C76" i="6"/>
  <c r="A64" i="6"/>
  <c r="A53" i="6"/>
  <c r="A42" i="6"/>
  <c r="A31" i="6"/>
  <c r="A20" i="6"/>
  <c r="A9" i="6"/>
  <c r="G33" i="1"/>
  <c r="D83" i="7" s="1"/>
  <c r="F33" i="1"/>
  <c r="C83" i="7" s="1"/>
  <c r="G32" i="1"/>
  <c r="D77" i="7" s="1"/>
  <c r="F32" i="1"/>
  <c r="C77" i="7" s="1"/>
  <c r="B1" i="6"/>
  <c r="A2" i="6"/>
  <c r="A16" i="17"/>
  <c r="A14" i="17"/>
  <c r="A12" i="17"/>
  <c r="A10" i="17"/>
  <c r="A8" i="17"/>
  <c r="C1" i="17"/>
  <c r="H3" i="17"/>
  <c r="H2" i="17"/>
  <c r="K74" i="6" l="1"/>
  <c r="K85" i="8"/>
  <c r="K118" i="6"/>
  <c r="K107" i="6"/>
  <c r="E4" i="7"/>
  <c r="F11" i="17" l="1"/>
  <c r="F19" i="17" s="1"/>
  <c r="I88" i="1"/>
  <c r="E88" i="1"/>
  <c r="I86" i="1"/>
  <c r="E86" i="1"/>
  <c r="B96" i="8" s="1"/>
  <c r="J96" i="8" s="1"/>
  <c r="I85" i="1"/>
  <c r="E85" i="1"/>
  <c r="B85" i="8" s="1"/>
  <c r="J85" i="8" s="1"/>
  <c r="I84" i="1"/>
  <c r="E84" i="1"/>
  <c r="B74" i="8" s="1"/>
  <c r="I83" i="1"/>
  <c r="E83" i="1"/>
  <c r="B63" i="8" s="1"/>
  <c r="I82" i="1"/>
  <c r="E82" i="1"/>
  <c r="B52" i="8" s="1"/>
  <c r="I81" i="1"/>
  <c r="E81" i="1"/>
  <c r="B41" i="8" s="1"/>
  <c r="I80" i="1"/>
  <c r="E80" i="1"/>
  <c r="B30" i="8" s="1"/>
  <c r="I79" i="1"/>
  <c r="E79" i="1"/>
  <c r="B19" i="8" s="1"/>
  <c r="I78" i="1"/>
  <c r="E78" i="1"/>
  <c r="B8" i="8" s="1"/>
  <c r="H77" i="1"/>
  <c r="G77" i="1"/>
  <c r="F77" i="1"/>
  <c r="I76" i="1"/>
  <c r="E76" i="1"/>
  <c r="I75" i="1"/>
  <c r="E75" i="1"/>
  <c r="I74" i="1"/>
  <c r="E74" i="1"/>
  <c r="I73" i="1"/>
  <c r="E73" i="1"/>
  <c r="I40" i="1"/>
  <c r="E40" i="1"/>
  <c r="B19" i="20" s="1"/>
  <c r="I39" i="1"/>
  <c r="E39" i="1"/>
  <c r="B8" i="20" s="1"/>
  <c r="H38" i="1"/>
  <c r="G38" i="1"/>
  <c r="D3" i="20" s="1"/>
  <c r="F38" i="1"/>
  <c r="C3" i="20" s="1"/>
  <c r="I37" i="1"/>
  <c r="E37" i="1"/>
  <c r="B122" i="7" s="1"/>
  <c r="K122" i="7" s="1"/>
  <c r="I36" i="1"/>
  <c r="E36" i="1"/>
  <c r="B111" i="7" s="1"/>
  <c r="K111" i="7" s="1"/>
  <c r="I35" i="1"/>
  <c r="E35" i="1"/>
  <c r="B100" i="7" s="1"/>
  <c r="K100" i="7" s="1"/>
  <c r="I34" i="1"/>
  <c r="E34" i="1"/>
  <c r="B89" i="7" s="1"/>
  <c r="K89" i="7" s="1"/>
  <c r="I31" i="1"/>
  <c r="E31" i="1"/>
  <c r="B66" i="7" s="1"/>
  <c r="I30" i="1"/>
  <c r="E30" i="1"/>
  <c r="B56" i="7" s="1"/>
  <c r="I29" i="1"/>
  <c r="E29" i="1"/>
  <c r="B45" i="7" s="1"/>
  <c r="I28" i="1"/>
  <c r="E28" i="1"/>
  <c r="B33" i="7" s="1"/>
  <c r="I27" i="1"/>
  <c r="E27" i="1"/>
  <c r="B21" i="7" s="1"/>
  <c r="I26" i="1"/>
  <c r="E26" i="1"/>
  <c r="B8" i="7" s="1"/>
  <c r="H25" i="1"/>
  <c r="G24" i="1"/>
  <c r="D135" i="6" s="1"/>
  <c r="F24" i="1"/>
  <c r="C135" i="6" s="1"/>
  <c r="G23" i="1"/>
  <c r="D129" i="6" s="1"/>
  <c r="F23" i="1"/>
  <c r="C129" i="6" s="1"/>
  <c r="I22" i="1"/>
  <c r="E22" i="1"/>
  <c r="B118" i="6" s="1"/>
  <c r="J118" i="6" s="1"/>
  <c r="I19" i="1"/>
  <c r="E19" i="1"/>
  <c r="J107" i="6" s="1"/>
  <c r="I18" i="1"/>
  <c r="E18" i="1"/>
  <c r="B74" i="6" s="1"/>
  <c r="J74" i="6" s="1"/>
  <c r="I17" i="1"/>
  <c r="E17" i="1"/>
  <c r="B63" i="6" s="1"/>
  <c r="I16" i="1"/>
  <c r="E16" i="1"/>
  <c r="B52" i="6" s="1"/>
  <c r="I15" i="1"/>
  <c r="E15" i="1"/>
  <c r="B41" i="6" s="1"/>
  <c r="I14" i="1"/>
  <c r="E14" i="1"/>
  <c r="B30" i="6" s="1"/>
  <c r="I13" i="1"/>
  <c r="E13" i="1"/>
  <c r="B19" i="6" s="1"/>
  <c r="I12" i="1"/>
  <c r="E12" i="1"/>
  <c r="B8" i="6" s="1"/>
  <c r="H11" i="1"/>
  <c r="H87" i="1" l="1"/>
  <c r="E3" i="7"/>
  <c r="C3" i="8"/>
  <c r="D3" i="8"/>
  <c r="D16" i="17"/>
  <c r="C16" i="17"/>
  <c r="E23" i="1"/>
  <c r="B129" i="6" s="1"/>
  <c r="E24" i="1"/>
  <c r="I77" i="1"/>
  <c r="E33" i="1"/>
  <c r="B83" i="7" s="1"/>
  <c r="F11" i="1"/>
  <c r="C3" i="6" s="1"/>
  <c r="E38" i="1"/>
  <c r="B3" i="20" s="1"/>
  <c r="I38" i="1"/>
  <c r="E32" i="1"/>
  <c r="B77" i="7" s="1"/>
  <c r="E77" i="1"/>
  <c r="B3" i="8" s="1"/>
  <c r="H90" i="1"/>
  <c r="G11" i="1"/>
  <c r="D3" i="6" s="1"/>
  <c r="I23" i="1"/>
  <c r="I24" i="1"/>
  <c r="E11" i="1" l="1"/>
  <c r="B3" i="6" s="1"/>
  <c r="B135" i="6"/>
  <c r="F10" i="17"/>
  <c r="F18" i="17" s="1"/>
  <c r="E25" i="1"/>
  <c r="I11" i="1"/>
  <c r="F89" i="1" l="1"/>
  <c r="E87" i="1"/>
  <c r="B3" i="7"/>
  <c r="E90" i="1"/>
  <c r="H93" i="1" s="1"/>
  <c r="G17" i="17" l="1"/>
  <c r="H16" i="17" s="1"/>
  <c r="C65" i="6" l="1"/>
  <c r="K63" i="6" s="1"/>
  <c r="C10" i="6"/>
  <c r="K8" i="6" s="1"/>
  <c r="C21" i="6"/>
  <c r="K19" i="6" s="1"/>
  <c r="C32" i="6"/>
  <c r="K30" i="6" s="1"/>
  <c r="C43" i="6"/>
  <c r="K41" i="6" s="1"/>
  <c r="C54" i="6"/>
  <c r="K52" i="6" s="1"/>
  <c r="D10" i="6"/>
  <c r="D21" i="6"/>
  <c r="D32" i="6"/>
  <c r="D43" i="6"/>
  <c r="D54" i="6"/>
  <c r="D65" i="6"/>
  <c r="C10" i="8"/>
  <c r="K8" i="8" s="1"/>
  <c r="C21" i="8"/>
  <c r="C32" i="8"/>
  <c r="K30" i="8" s="1"/>
  <c r="C43" i="8"/>
  <c r="K41" i="8" s="1"/>
  <c r="C54" i="8"/>
  <c r="K52" i="8" s="1"/>
  <c r="C65" i="8"/>
  <c r="K63" i="8" s="1"/>
  <c r="C76" i="8"/>
  <c r="K74" i="8" s="1"/>
  <c r="C10" i="7"/>
  <c r="L8" i="7" s="1"/>
  <c r="C23" i="7"/>
  <c r="L21" i="7" s="1"/>
  <c r="C35" i="7"/>
  <c r="L33" i="7" s="1"/>
  <c r="C47" i="7"/>
  <c r="L45" i="7" s="1"/>
  <c r="C58" i="7"/>
  <c r="L56" i="7" s="1"/>
  <c r="C68" i="7"/>
  <c r="L66" i="7" s="1"/>
  <c r="C10" i="20"/>
  <c r="K8" i="20" s="1"/>
  <c r="C21" i="20"/>
  <c r="K19" i="20" s="1"/>
  <c r="C362" i="20"/>
  <c r="K360" i="20" s="1"/>
  <c r="C373" i="20"/>
  <c r="K371" i="20" s="1"/>
  <c r="C384" i="20"/>
  <c r="K382" i="20" s="1"/>
  <c r="C395" i="20"/>
  <c r="C406" i="20"/>
  <c r="C417" i="20"/>
  <c r="K415" i="20" s="1"/>
  <c r="E14" i="17"/>
  <c r="D10" i="7"/>
  <c r="D23" i="7"/>
  <c r="D35" i="7"/>
  <c r="D47" i="7"/>
  <c r="D58" i="7"/>
  <c r="D68" i="7"/>
  <c r="D10" i="20"/>
  <c r="D21" i="20"/>
  <c r="D362" i="20"/>
  <c r="D373" i="20"/>
  <c r="D384" i="20"/>
  <c r="D395" i="20"/>
  <c r="D406" i="20"/>
  <c r="D417" i="20"/>
  <c r="D10" i="8"/>
  <c r="D21" i="8"/>
  <c r="D32" i="8"/>
  <c r="D43" i="8"/>
  <c r="D54" i="8"/>
  <c r="D65" i="8"/>
  <c r="D76" i="8"/>
  <c r="I6" i="20"/>
  <c r="D1" i="20"/>
  <c r="I6" i="8"/>
  <c r="D1" i="8"/>
  <c r="D1" i="7"/>
  <c r="J19" i="8" l="1"/>
  <c r="K19" i="8"/>
  <c r="J393" i="20"/>
  <c r="K393" i="20"/>
  <c r="J404" i="20"/>
  <c r="K404" i="20"/>
  <c r="J415" i="20"/>
  <c r="K56" i="7"/>
  <c r="K21" i="7"/>
  <c r="K33" i="7"/>
  <c r="K66" i="7"/>
  <c r="D4" i="8"/>
  <c r="E15" i="17" s="1"/>
  <c r="J52" i="8"/>
  <c r="D79" i="7"/>
  <c r="C4" i="8"/>
  <c r="D15" i="17" s="1"/>
  <c r="J371" i="20"/>
  <c r="K45" i="7"/>
  <c r="D85" i="7"/>
  <c r="K8" i="7"/>
  <c r="C85" i="7"/>
  <c r="L83" i="7" s="1"/>
  <c r="C79" i="7"/>
  <c r="L77" i="7" s="1"/>
  <c r="K135" i="6"/>
  <c r="K129" i="6"/>
  <c r="J30" i="6"/>
  <c r="J8" i="8"/>
  <c r="E13" i="17"/>
  <c r="J52" i="6"/>
  <c r="D13" i="17"/>
  <c r="J41" i="6"/>
  <c r="J19" i="20"/>
  <c r="C14" i="17"/>
  <c r="J41" i="8"/>
  <c r="J382" i="20"/>
  <c r="J63" i="6"/>
  <c r="J63" i="8"/>
  <c r="J360" i="20"/>
  <c r="J19" i="6"/>
  <c r="J30" i="8"/>
  <c r="J74" i="8"/>
  <c r="J8" i="20"/>
  <c r="D14" i="17"/>
  <c r="D8" i="17"/>
  <c r="J8" i="6"/>
  <c r="K77" i="7" l="1"/>
  <c r="D4" i="7"/>
  <c r="E11" i="17" s="1"/>
  <c r="K83" i="7"/>
  <c r="J4" i="20"/>
  <c r="C4" i="7"/>
  <c r="J129" i="6"/>
  <c r="G15" i="17"/>
  <c r="H14" i="17" s="1"/>
  <c r="G13" i="17"/>
  <c r="E8" i="17"/>
  <c r="C12" i="17"/>
  <c r="J4" i="8"/>
  <c r="J135" i="6"/>
  <c r="C8" i="17"/>
  <c r="C10" i="17"/>
  <c r="D11" i="17" l="1"/>
  <c r="G11" i="17" s="1"/>
  <c r="H10" i="17" s="1"/>
  <c r="K4" i="7"/>
  <c r="H12" i="17"/>
  <c r="E9" i="17"/>
  <c r="E19" i="17" s="1"/>
  <c r="C18" i="17"/>
  <c r="D9" i="17"/>
  <c r="J4" i="6"/>
  <c r="F20" i="17" l="1"/>
  <c r="E20" i="17"/>
  <c r="D19" i="17"/>
  <c r="G9" i="17"/>
  <c r="D21" i="17" s="1"/>
  <c r="D23" i="17" l="1"/>
  <c r="G19" i="17"/>
  <c r="G20" i="17" s="1"/>
  <c r="H8" i="17"/>
  <c r="H19" i="17" l="1"/>
  <c r="E12" i="17"/>
  <c r="I32" i="1"/>
  <c r="I33" i="1"/>
  <c r="G25" i="1"/>
  <c r="F25" i="1"/>
  <c r="D3" i="7" l="1"/>
  <c r="G87" i="1"/>
  <c r="C3" i="7"/>
  <c r="F87" i="1"/>
  <c r="D12" i="17"/>
  <c r="I25" i="1"/>
  <c r="F90" i="1"/>
  <c r="F93" i="1" s="1"/>
  <c r="G90" i="1"/>
  <c r="E10" i="17" l="1"/>
  <c r="E18" i="17" s="1"/>
  <c r="I90" i="1"/>
  <c r="B4" i="1" s="1"/>
  <c r="I87" i="1"/>
  <c r="D10" i="17"/>
  <c r="D18" i="17" s="1"/>
  <c r="G93" i="1"/>
  <c r="I91" i="1"/>
  <c r="G92" i="1" s="1"/>
  <c r="I93" i="1" l="1"/>
  <c r="I92" i="1"/>
  <c r="H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Siiri</author>
  </authors>
  <commentList>
    <comment ref="F8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>KÜSK toetus võib olla kuni 90% projekti eelarvest</t>
        </r>
      </text>
    </comment>
    <comment ref="G8" authorId="0" shapeId="0" xr:uid="{00000000-0006-0000-0500-000002000000}">
      <text>
        <r>
          <rPr>
            <sz val="9"/>
            <color indexed="81"/>
            <rFont val="Tahoma"/>
            <family val="2"/>
            <charset val="186"/>
          </rPr>
          <t>Omafinantseering peab olema vähemalt 10% projekti eelarvest</t>
        </r>
      </text>
    </comment>
  </commentList>
</comments>
</file>

<file path=xl/sharedStrings.xml><?xml version="1.0" encoding="utf-8"?>
<sst xmlns="http://schemas.openxmlformats.org/spreadsheetml/2006/main" count="461" uniqueCount="145">
  <si>
    <t>Ühik</t>
  </si>
  <si>
    <t>Ühiku hind</t>
  </si>
  <si>
    <t>Kokku</t>
  </si>
  <si>
    <t>Projekt:</t>
  </si>
  <si>
    <t>x</t>
  </si>
  <si>
    <t>Projekti eelarve</t>
  </si>
  <si>
    <t>Tegelikud kulud</t>
  </si>
  <si>
    <t>Summa</t>
  </si>
  <si>
    <t>Kuupäev</t>
  </si>
  <si>
    <t>Kellele makstud</t>
  </si>
  <si>
    <t>Eelarve kasutamata jääk/ ülekulu</t>
  </si>
  <si>
    <t>eelarve</t>
  </si>
  <si>
    <t>täitmine</t>
  </si>
  <si>
    <t>Algdokumendi nimetus ja number</t>
  </si>
  <si>
    <t>Eelarve kasutamata jääk:</t>
  </si>
  <si>
    <t>Eelarve</t>
  </si>
  <si>
    <t>Eelarve jääk/ ülekulu</t>
  </si>
  <si>
    <t>Täitmine</t>
  </si>
  <si>
    <t>Tegelikud kulud vastavalt finantseerimisallikale</t>
  </si>
  <si>
    <t>Perioodi eelarve kokku</t>
  </si>
  <si>
    <t>Perioodi eelarve täitmine kokku</t>
  </si>
  <si>
    <t xml:space="preserve">Taotleja: </t>
  </si>
  <si>
    <t>Projekti algus:</t>
  </si>
  <si>
    <t>Projekti lõpp:</t>
  </si>
  <si>
    <t>Ühiku-te arv</t>
  </si>
  <si>
    <t>Projekti eelarve (eurodes)</t>
  </si>
  <si>
    <t>Finantseerimisallikad (eurodes)</t>
  </si>
  <si>
    <t>Aruanne seisuga:</t>
  </si>
  <si>
    <t>Toetuse saaja esindusõigusliku isiku nimi ja ametinimetus</t>
  </si>
  <si>
    <t>Rahaline omafin.</t>
  </si>
  <si>
    <t xml:space="preserve"> </t>
  </si>
  <si>
    <t>Kulugrupp</t>
  </si>
  <si>
    <t>Pangakontolt tasumise kuupäev</t>
  </si>
  <si>
    <t>Rahaline omafinantseering</t>
  </si>
  <si>
    <t>Rahaline omafinant-seering</t>
  </si>
  <si>
    <t>Kulugrupi eelarverida</t>
  </si>
  <si>
    <t>EELARVE ACF keskmise suurusega ja suurprojektid</t>
  </si>
  <si>
    <t>Projekti pealkiri:</t>
  </si>
  <si>
    <t>Projekti maksumus kokku:</t>
  </si>
  <si>
    <t xml:space="preserve">ACFi toetus </t>
  </si>
  <si>
    <t>Kaasfinantseering</t>
  </si>
  <si>
    <t>Kogu projekti maksu-mus</t>
  </si>
  <si>
    <t>Vaba-tahtlik töö</t>
  </si>
  <si>
    <t>Toetuse saaja otsesed kulud</t>
  </si>
  <si>
    <t>1. Projekti meeskonna tööjõukulud</t>
  </si>
  <si>
    <t>2. Muud tööjõukulud (sh vabatahtlik töö)</t>
  </si>
  <si>
    <t>2.7. Töötuskindlustusmakse 0,8%</t>
  </si>
  <si>
    <t>2.8. Sotsiaalmaks 33%</t>
  </si>
  <si>
    <t>2.9. Vabatahtlik 1</t>
  </si>
  <si>
    <t>2.10. Vabatahtlik 2</t>
  </si>
  <si>
    <t>3. Projekti tegevustega otseselt seotud kulud (sh sisseostetud teenused, tööd ja väikevahendid)</t>
  </si>
  <si>
    <t xml:space="preserve">4. Projekti elluviimiseks vajaliku põhivara soetamisega seotud kulud </t>
  </si>
  <si>
    <t>Toetuse saaja otsesed kulud kokku</t>
  </si>
  <si>
    <t>Kaudsete kulude osatähtsus otsestest projekti meeskonna tööjõukuludest</t>
  </si>
  <si>
    <t>PROJEKTI EELARVE KOKKU</t>
  </si>
  <si>
    <t>s.h. kaasfinantseering kulugruppides 1-5 kokku</t>
  </si>
  <si>
    <t>Osatähtsused kaasfinantseeringust</t>
  </si>
  <si>
    <t xml:space="preserve">ACF KULUARUANNE </t>
  </si>
  <si>
    <t>ACFi toetus</t>
  </si>
  <si>
    <t>Vabatahtlik töö</t>
  </si>
  <si>
    <r>
      <t xml:space="preserve">Tehingu majanduslik sisu     
    </t>
    </r>
    <r>
      <rPr>
        <i/>
        <sz val="11"/>
        <rFont val="Times New Roman"/>
        <family val="1"/>
      </rPr>
      <t>(s.h. mis üritus, ürituse kuupäev, kulu sisu)</t>
    </r>
  </si>
  <si>
    <r>
      <t xml:space="preserve">Toetuse saaja kaudsed kulud </t>
    </r>
    <r>
      <rPr>
        <sz val="11"/>
        <color theme="5" tint="-0.249977111117893"/>
        <rFont val="Times New Roman"/>
        <family val="1"/>
      </rPr>
      <t>(kuni 15% otsestest projekti meeskonna tööjõukuludest)</t>
    </r>
  </si>
  <si>
    <r>
      <t xml:space="preserve">Osatähtsused </t>
    </r>
    <r>
      <rPr>
        <b/>
        <i/>
        <u/>
        <sz val="11"/>
        <rFont val="Times New Roman"/>
        <family val="1"/>
      </rPr>
      <t>kogu projekti eelarvest</t>
    </r>
  </si>
  <si>
    <r>
      <t xml:space="preserve">Tehingu majanduslik sisu                                                   </t>
    </r>
    <r>
      <rPr>
        <i/>
        <sz val="11"/>
        <rFont val="Times New Roman"/>
        <family val="1"/>
      </rPr>
      <t>(s.h. töökuu, arvestusalus (TVL, lepingu lisa, töötunnid vmt))</t>
    </r>
  </si>
  <si>
    <r>
      <t xml:space="preserve">Tehingu majanduslik sisu                                                              </t>
    </r>
    <r>
      <rPr>
        <i/>
        <sz val="11"/>
        <rFont val="Times New Roman"/>
        <family val="1"/>
      </rPr>
      <t>(s.h. töökuu, arvestusalus (TVL, lepingu lisa, töötunnid vmt))</t>
    </r>
  </si>
  <si>
    <r>
      <t xml:space="preserve">Tehingu majanduslik sisu                                        </t>
    </r>
    <r>
      <rPr>
        <i/>
        <sz val="11"/>
        <rFont val="Times New Roman"/>
        <family val="1"/>
      </rPr>
      <t xml:space="preserve">  
(võimalusel täpsustada, kelle kasutuses ja kus)</t>
    </r>
  </si>
  <si>
    <t xml:space="preserve">   Osatähtsused projekti kaasfinantseeringust</t>
  </si>
  <si>
    <r>
      <t xml:space="preserve">Saadud toetussumma kokku </t>
    </r>
    <r>
      <rPr>
        <sz val="11"/>
        <rFont val="Times New Roman"/>
        <family val="1"/>
      </rPr>
      <t>(sisestada)</t>
    </r>
    <r>
      <rPr>
        <b/>
        <sz val="11"/>
        <rFont val="Times New Roman"/>
        <family val="1"/>
      </rPr>
      <t>:</t>
    </r>
  </si>
  <si>
    <t>Saadaolev toetussumma (kulud-laekumised):</t>
  </si>
  <si>
    <t xml:space="preserve">1.1. </t>
  </si>
  <si>
    <t xml:space="preserve">1.2. </t>
  </si>
  <si>
    <t xml:space="preserve">1.3. </t>
  </si>
  <si>
    <t xml:space="preserve">1.4. </t>
  </si>
  <si>
    <t xml:space="preserve">1.5. </t>
  </si>
  <si>
    <t xml:space="preserve">1.6. </t>
  </si>
  <si>
    <t xml:space="preserve">1.7. </t>
  </si>
  <si>
    <t xml:space="preserve">1.8. </t>
  </si>
  <si>
    <t xml:space="preserve">1.9. </t>
  </si>
  <si>
    <t xml:space="preserve">2.1. </t>
  </si>
  <si>
    <t xml:space="preserve">2.2. </t>
  </si>
  <si>
    <t xml:space="preserve">2.3. </t>
  </si>
  <si>
    <t xml:space="preserve">2.4. </t>
  </si>
  <si>
    <t xml:space="preserve">2.5. </t>
  </si>
  <si>
    <t xml:space="preserve">2.6. </t>
  </si>
  <si>
    <t xml:space="preserve">2.11. </t>
  </si>
  <si>
    <t xml:space="preserve">2.12. </t>
  </si>
  <si>
    <t xml:space="preserve">3.1. </t>
  </si>
  <si>
    <t xml:space="preserve">3.2. </t>
  </si>
  <si>
    <t xml:space="preserve">3.3. </t>
  </si>
  <si>
    <t xml:space="preserve">3.4. </t>
  </si>
  <si>
    <t xml:space="preserve">3.5. </t>
  </si>
  <si>
    <t xml:space="preserve">3.6. </t>
  </si>
  <si>
    <t xml:space="preserve">3.7. </t>
  </si>
  <si>
    <t xml:space="preserve">3.8. </t>
  </si>
  <si>
    <t xml:space="preserve">3.9. </t>
  </si>
  <si>
    <t xml:space="preserve">4.1. </t>
  </si>
  <si>
    <t xml:space="preserve">4.2. </t>
  </si>
  <si>
    <t xml:space="preserve">4.3. </t>
  </si>
  <si>
    <t xml:space="preserve">4.4. </t>
  </si>
  <si>
    <t xml:space="preserve">4.5. </t>
  </si>
  <si>
    <t xml:space="preserve">4.6. </t>
  </si>
  <si>
    <t xml:space="preserve">4.7. </t>
  </si>
  <si>
    <t xml:space="preserve">4.8. </t>
  </si>
  <si>
    <t xml:space="preserve">4.9. </t>
  </si>
  <si>
    <t xml:space="preserve">   Kaudsete kulude osatähtsus otsestest projekti meeskonna tööjõukuludest</t>
  </si>
  <si>
    <t>ACFi toetuse %</t>
  </si>
  <si>
    <t>Kaudsete kulude loetelu:</t>
  </si>
  <si>
    <t xml:space="preserve">1.10. </t>
  </si>
  <si>
    <t>1.11.</t>
  </si>
  <si>
    <t>1.12. Töötuskindlustusmakse 0,8%</t>
  </si>
  <si>
    <t>1.13. Sotsiaalmaks 33%</t>
  </si>
  <si>
    <t>3.10.</t>
  </si>
  <si>
    <t xml:space="preserve">3.11. </t>
  </si>
  <si>
    <t xml:space="preserve">3.12. </t>
  </si>
  <si>
    <t xml:space="preserve">3.13. </t>
  </si>
  <si>
    <t xml:space="preserve">3.14. </t>
  </si>
  <si>
    <t xml:space="preserve">3.15. </t>
  </si>
  <si>
    <t xml:space="preserve">3.16. </t>
  </si>
  <si>
    <t xml:space="preserve">3.17. </t>
  </si>
  <si>
    <t xml:space="preserve">3.18. </t>
  </si>
  <si>
    <t xml:space="preserve">3.19. </t>
  </si>
  <si>
    <t xml:space="preserve">3.20. </t>
  </si>
  <si>
    <t xml:space="preserve">3.21. </t>
  </si>
  <si>
    <t xml:space="preserve">3.22. </t>
  </si>
  <si>
    <t xml:space="preserve">3.23. </t>
  </si>
  <si>
    <t xml:space="preserve">3.24. </t>
  </si>
  <si>
    <t xml:space="preserve">3.25. </t>
  </si>
  <si>
    <t xml:space="preserve">3.26. </t>
  </si>
  <si>
    <t xml:space="preserve">3.27. </t>
  </si>
  <si>
    <t xml:space="preserve">3.28. </t>
  </si>
  <si>
    <t xml:space="preserve">3.29. </t>
  </si>
  <si>
    <t xml:space="preserve">3.30. </t>
  </si>
  <si>
    <t xml:space="preserve">3.31. </t>
  </si>
  <si>
    <t xml:space="preserve">3.32. </t>
  </si>
  <si>
    <t xml:space="preserve">3.33. </t>
  </si>
  <si>
    <t xml:space="preserve">3.34.  </t>
  </si>
  <si>
    <t xml:space="preserve">3.35. </t>
  </si>
  <si>
    <t xml:space="preserve">3.36. </t>
  </si>
  <si>
    <t xml:space="preserve">3.37. </t>
  </si>
  <si>
    <t xml:space="preserve">3.38. </t>
  </si>
  <si>
    <t xml:space="preserve">Maksukulu 0,8% arvestatakse automaatselt aruandes kajastatud brutotasudelt.
Abiridadele on võimalik lisada korrigeerimisi. </t>
  </si>
  <si>
    <t>Maksukulu 33% arvestatakse automaatselt aruandes kajastatud brutosummadelt. 
Abiridadele on võimalik lisada korrigeerimisi.</t>
  </si>
  <si>
    <t xml:space="preserve">Maksukulu 0,8% arvestatakse automaatselt aruandes kajastatud brutotasudelt. 
Abiridadele on võimalik lisada korrigeerimisi. </t>
  </si>
  <si>
    <t>Osatähtsus ühingu üldkuludest</t>
  </si>
  <si>
    <t>Kinnitan andmete ja aruande alusdokumentide õigsust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</si>
</sst>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_ ;[Red]\-#,##0\ "/>
    <numFmt numFmtId="166" formatCode="#,##0.00_ ;[Red]\-#,##0.00\ "/>
    <numFmt numFmtId="167" formatCode="dd\.mm\.yyyy;@"/>
    <numFmt numFmtId="168" formatCode="#,##0.00_ ;\-#,##0.00\ "/>
    <numFmt numFmtId="169" formatCode="#,##0.00\ &quot;€&quot;"/>
  </numFmts>
  <fonts count="4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i/>
      <sz val="9"/>
      <name val="Arial"/>
      <family val="2"/>
      <charset val="186"/>
    </font>
    <font>
      <sz val="1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rgb="FF0070C0"/>
      <name val="Times New Roman"/>
      <family val="1"/>
    </font>
    <font>
      <sz val="11"/>
      <name val="Times New Roman"/>
      <family val="1"/>
    </font>
    <font>
      <sz val="11"/>
      <color rgb="FF0070C0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7" tint="-0.249977111117893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5" tint="-0.249977111117893"/>
      <name val="Times New Roman"/>
      <family val="1"/>
      <charset val="186"/>
    </font>
    <font>
      <sz val="11"/>
      <color theme="5" tint="-0.249977111117893"/>
      <name val="Times New Roman"/>
      <family val="1"/>
      <charset val="186"/>
    </font>
    <font>
      <sz val="11"/>
      <color indexed="12"/>
      <name val="Arial"/>
      <family val="2"/>
      <charset val="186"/>
    </font>
    <font>
      <i/>
      <sz val="11"/>
      <name val="Times New Roman"/>
      <family val="1"/>
      <charset val="186"/>
    </font>
    <font>
      <sz val="11"/>
      <color theme="5" tint="-0.249977111117893"/>
      <name val="Times New Roman"/>
      <family val="1"/>
    </font>
    <font>
      <i/>
      <sz val="11"/>
      <color theme="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u/>
      <sz val="11"/>
      <name val="Times New Roman"/>
      <family val="1"/>
    </font>
    <font>
      <b/>
      <i/>
      <sz val="11"/>
      <color theme="1"/>
      <name val="Times New Roman"/>
      <family val="1"/>
      <charset val="186"/>
    </font>
    <font>
      <b/>
      <sz val="11"/>
      <color indexed="10"/>
      <name val="Arial"/>
      <family val="2"/>
      <charset val="186"/>
    </font>
    <font>
      <sz val="11"/>
      <color rgb="FF0070C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1"/>
      <color theme="9" tint="-0.499984740745262"/>
      <name val="Times New Roman"/>
      <family val="1"/>
      <charset val="186"/>
    </font>
    <font>
      <sz val="11"/>
      <color theme="9" tint="-0.499984740745262"/>
      <name val="Times New Roman"/>
      <family val="1"/>
      <charset val="186"/>
    </font>
    <font>
      <b/>
      <sz val="11"/>
      <color theme="9" tint="-0.499984740745262"/>
      <name val="Times New Roman"/>
      <family val="1"/>
    </font>
    <font>
      <sz val="11"/>
      <color theme="9" tint="-0.499984740745262"/>
      <name val="Times New Roman"/>
      <family val="1"/>
    </font>
    <font>
      <b/>
      <i/>
      <sz val="11"/>
      <name val="Times New Roman"/>
      <family val="1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8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53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left" indent="1"/>
    </xf>
    <xf numFmtId="14" fontId="8" fillId="0" borderId="0" xfId="0" applyNumberFormat="1" applyFont="1" applyProtection="1"/>
    <xf numFmtId="0" fontId="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9" fillId="0" borderId="0" xfId="0" applyFont="1"/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9" fillId="2" borderId="0" xfId="0" applyFont="1" applyFill="1" applyBorder="1" applyAlignment="1" applyProtection="1"/>
    <xf numFmtId="0" fontId="8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Alignment="1" applyProtection="1">
      <alignment wrapText="1"/>
    </xf>
    <xf numFmtId="0" fontId="9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center" wrapText="1"/>
    </xf>
    <xf numFmtId="0" fontId="8" fillId="2" borderId="0" xfId="0" applyFont="1" applyFill="1" applyProtection="1"/>
    <xf numFmtId="14" fontId="0" fillId="2" borderId="0" xfId="0" applyNumberFormat="1" applyFill="1" applyProtection="1"/>
    <xf numFmtId="0" fontId="0" fillId="2" borderId="0" xfId="0" applyFill="1" applyProtection="1"/>
    <xf numFmtId="0" fontId="10" fillId="2" borderId="0" xfId="0" applyFont="1" applyFill="1" applyBorder="1" applyAlignment="1" applyProtection="1"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0" fillId="2" borderId="0" xfId="0" applyFill="1" applyProtection="1">
      <protection locked="0"/>
    </xf>
    <xf numFmtId="0" fontId="14" fillId="2" borderId="0" xfId="0" applyFont="1" applyFill="1"/>
    <xf numFmtId="0" fontId="14" fillId="0" borderId="0" xfId="0" applyFont="1" applyFill="1"/>
    <xf numFmtId="0" fontId="16" fillId="2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3" fillId="2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indent="1"/>
    </xf>
    <xf numFmtId="0" fontId="15" fillId="2" borderId="0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right" vertical="center" indent="1" shrinkToFit="1"/>
    </xf>
    <xf numFmtId="14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/>
    </xf>
    <xf numFmtId="166" fontId="17" fillId="2" borderId="0" xfId="0" applyNumberFormat="1" applyFont="1" applyFill="1" applyBorder="1" applyAlignment="1">
      <alignment horizontal="center" shrinkToFit="1"/>
    </xf>
    <xf numFmtId="0" fontId="15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right" vertical="center"/>
    </xf>
    <xf numFmtId="165" fontId="19" fillId="2" borderId="0" xfId="0" applyNumberFormat="1" applyFont="1" applyFill="1" applyBorder="1" applyAlignment="1">
      <alignment horizontal="center" vertical="center"/>
    </xf>
    <xf numFmtId="165" fontId="18" fillId="2" borderId="0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Border="1" applyAlignment="1">
      <alignment horizontal="left" vertical="center" indent="1"/>
    </xf>
    <xf numFmtId="165" fontId="19" fillId="2" borderId="0" xfId="0" applyNumberFormat="1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left" indent="1"/>
    </xf>
    <xf numFmtId="4" fontId="17" fillId="0" borderId="8" xfId="0" applyNumberFormat="1" applyFont="1" applyFill="1" applyBorder="1" applyAlignment="1" applyProtection="1">
      <alignment horizontal="center" shrinkToFit="1"/>
      <protection locked="0"/>
    </xf>
    <xf numFmtId="0" fontId="17" fillId="0" borderId="8" xfId="0" applyFont="1" applyFill="1" applyBorder="1" applyAlignment="1" applyProtection="1">
      <alignment horizontal="center" shrinkToFit="1"/>
      <protection locked="0"/>
    </xf>
    <xf numFmtId="14" fontId="17" fillId="0" borderId="8" xfId="0" applyNumberFormat="1" applyFont="1" applyFill="1" applyBorder="1" applyAlignment="1" applyProtection="1">
      <alignment horizontal="center" shrinkToFit="1"/>
      <protection locked="0"/>
    </xf>
    <xf numFmtId="0" fontId="17" fillId="0" borderId="8" xfId="0" applyFont="1" applyFill="1" applyBorder="1" applyAlignment="1" applyProtection="1">
      <alignment horizontal="center" wrapText="1"/>
      <protection locked="0"/>
    </xf>
    <xf numFmtId="0" fontId="17" fillId="0" borderId="8" xfId="0" applyFont="1" applyFill="1" applyBorder="1" applyAlignment="1" applyProtection="1">
      <alignment horizontal="left" wrapText="1"/>
      <protection locked="0"/>
    </xf>
    <xf numFmtId="14" fontId="17" fillId="0" borderId="22" xfId="0" applyNumberFormat="1" applyFont="1" applyFill="1" applyBorder="1" applyAlignment="1" applyProtection="1">
      <alignment horizontal="center" shrinkToFit="1"/>
      <protection locked="0"/>
    </xf>
    <xf numFmtId="4" fontId="17" fillId="0" borderId="15" xfId="0" applyNumberFormat="1" applyFont="1" applyFill="1" applyBorder="1" applyAlignment="1" applyProtection="1">
      <alignment horizontal="center" shrinkToFit="1"/>
      <protection locked="0"/>
    </xf>
    <xf numFmtId="0" fontId="17" fillId="0" borderId="15" xfId="0" applyFont="1" applyFill="1" applyBorder="1" applyAlignment="1" applyProtection="1">
      <alignment horizontal="center" shrinkToFit="1"/>
      <protection locked="0"/>
    </xf>
    <xf numFmtId="0" fontId="17" fillId="0" borderId="15" xfId="0" applyFont="1" applyFill="1" applyBorder="1" applyAlignment="1" applyProtection="1">
      <alignment horizontal="center" wrapText="1"/>
      <protection locked="0"/>
    </xf>
    <xf numFmtId="0" fontId="17" fillId="0" borderId="15" xfId="0" applyFont="1" applyFill="1" applyBorder="1" applyAlignment="1" applyProtection="1">
      <alignment horizontal="left" wrapText="1"/>
      <protection locked="0"/>
    </xf>
    <xf numFmtId="14" fontId="17" fillId="0" borderId="34" xfId="0" applyNumberFormat="1" applyFont="1" applyFill="1" applyBorder="1" applyAlignment="1" applyProtection="1">
      <alignment horizontal="center" shrinkToFit="1"/>
      <protection locked="0"/>
    </xf>
    <xf numFmtId="0" fontId="10" fillId="0" borderId="0" xfId="0" applyFont="1"/>
    <xf numFmtId="0" fontId="22" fillId="2" borderId="2" xfId="4" applyFont="1" applyFill="1" applyBorder="1" applyAlignment="1">
      <alignment horizontal="right" indent="3"/>
    </xf>
    <xf numFmtId="0" fontId="22" fillId="2" borderId="3" xfId="4" applyFont="1" applyFill="1" applyBorder="1" applyAlignment="1">
      <alignment horizontal="center" vertical="center" wrapText="1"/>
    </xf>
    <xf numFmtId="0" fontId="22" fillId="2" borderId="35" xfId="4" applyFont="1" applyFill="1" applyBorder="1" applyAlignment="1">
      <alignment horizontal="center" vertical="center" wrapText="1"/>
    </xf>
    <xf numFmtId="0" fontId="24" fillId="2" borderId="74" xfId="4" applyFont="1" applyFill="1" applyBorder="1" applyAlignment="1">
      <alignment vertical="center" wrapText="1"/>
    </xf>
    <xf numFmtId="0" fontId="24" fillId="2" borderId="75" xfId="4" applyFont="1" applyFill="1" applyBorder="1" applyAlignment="1">
      <alignment vertical="center" wrapText="1"/>
    </xf>
    <xf numFmtId="0" fontId="24" fillId="2" borderId="75" xfId="4" applyFont="1" applyFill="1" applyBorder="1" applyAlignment="1">
      <alignment vertical="center"/>
    </xf>
    <xf numFmtId="0" fontId="24" fillId="2" borderId="75" xfId="4" applyFont="1" applyFill="1" applyBorder="1" applyAlignment="1">
      <alignment horizontal="center" vertical="center" wrapText="1"/>
    </xf>
    <xf numFmtId="0" fontId="24" fillId="2" borderId="59" xfId="4" applyFont="1" applyFill="1" applyBorder="1" applyAlignment="1">
      <alignment horizontal="center" vertical="center" wrapText="1"/>
    </xf>
    <xf numFmtId="0" fontId="24" fillId="2" borderId="76" xfId="4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166" fontId="24" fillId="2" borderId="38" xfId="4" applyNumberFormat="1" applyFont="1" applyFill="1" applyBorder="1" applyAlignment="1">
      <alignment horizontal="center" vertical="center" shrinkToFit="1"/>
    </xf>
    <xf numFmtId="166" fontId="25" fillId="2" borderId="39" xfId="4" applyNumberFormat="1" applyFont="1" applyFill="1" applyBorder="1" applyAlignment="1">
      <alignment horizontal="center" vertical="center" shrinkToFit="1"/>
    </xf>
    <xf numFmtId="166" fontId="25" fillId="2" borderId="40" xfId="4" applyNumberFormat="1" applyFont="1" applyFill="1" applyBorder="1" applyAlignment="1">
      <alignment horizontal="center" vertical="center" shrinkToFit="1"/>
    </xf>
    <xf numFmtId="0" fontId="23" fillId="0" borderId="12" xfId="4" applyFont="1" applyBorder="1" applyAlignment="1" applyProtection="1">
      <alignment shrinkToFit="1"/>
      <protection locked="0"/>
    </xf>
    <xf numFmtId="0" fontId="23" fillId="0" borderId="11" xfId="4" applyFont="1" applyBorder="1" applyAlignment="1" applyProtection="1">
      <alignment horizontal="center" shrinkToFit="1"/>
      <protection locked="0"/>
    </xf>
    <xf numFmtId="165" fontId="23" fillId="0" borderId="11" xfId="4" applyNumberFormat="1" applyFont="1" applyBorder="1" applyAlignment="1" applyProtection="1">
      <alignment horizontal="center" shrinkToFit="1"/>
      <protection locked="0"/>
    </xf>
    <xf numFmtId="166" fontId="23" fillId="0" borderId="7" xfId="4" applyNumberFormat="1" applyFont="1" applyBorder="1" applyAlignment="1" applyProtection="1">
      <alignment horizontal="center" shrinkToFit="1"/>
      <protection locked="0"/>
    </xf>
    <xf numFmtId="166" fontId="23" fillId="2" borderId="1" xfId="4" applyNumberFormat="1" applyFont="1" applyFill="1" applyBorder="1" applyAlignment="1">
      <alignment horizontal="center" shrinkToFit="1"/>
    </xf>
    <xf numFmtId="166" fontId="23" fillId="0" borderId="4" xfId="4" applyNumberFormat="1" applyFont="1" applyBorder="1" applyAlignment="1" applyProtection="1">
      <alignment horizontal="center" shrinkToFit="1"/>
      <protection locked="0"/>
    </xf>
    <xf numFmtId="166" fontId="23" fillId="0" borderId="5" xfId="4" applyNumberFormat="1" applyFont="1" applyBorder="1" applyAlignment="1" applyProtection="1">
      <alignment horizontal="center" shrinkToFit="1"/>
      <protection locked="0"/>
    </xf>
    <xf numFmtId="166" fontId="23" fillId="2" borderId="19" xfId="4" applyNumberFormat="1" applyFont="1" applyFill="1" applyBorder="1" applyAlignment="1">
      <alignment horizontal="center" shrinkToFit="1"/>
    </xf>
    <xf numFmtId="0" fontId="10" fillId="0" borderId="0" xfId="0" applyFont="1" applyAlignment="1">
      <alignment vertical="center" wrapText="1"/>
    </xf>
    <xf numFmtId="0" fontId="23" fillId="0" borderId="13" xfId="4" applyFont="1" applyBorder="1" applyAlignment="1" applyProtection="1">
      <alignment shrinkToFit="1"/>
      <protection locked="0"/>
    </xf>
    <xf numFmtId="0" fontId="23" fillId="0" borderId="2" xfId="4" applyFont="1" applyBorder="1" applyAlignment="1" applyProtection="1">
      <alignment horizontal="center" shrinkToFit="1"/>
      <protection locked="0"/>
    </xf>
    <xf numFmtId="165" fontId="23" fillId="0" borderId="2" xfId="4" applyNumberFormat="1" applyFont="1" applyBorder="1" applyAlignment="1" applyProtection="1">
      <alignment horizontal="center" shrinkToFit="1"/>
      <protection locked="0"/>
    </xf>
    <xf numFmtId="166" fontId="23" fillId="0" borderId="41" xfId="4" applyNumberFormat="1" applyFont="1" applyBorder="1" applyAlignment="1" applyProtection="1">
      <alignment horizontal="center" shrinkToFit="1"/>
      <protection locked="0"/>
    </xf>
    <xf numFmtId="166" fontId="23" fillId="0" borderId="13" xfId="4" applyNumberFormat="1" applyFont="1" applyBorder="1" applyAlignment="1" applyProtection="1">
      <alignment horizontal="center" shrinkToFit="1"/>
      <protection locked="0"/>
    </xf>
    <xf numFmtId="166" fontId="23" fillId="0" borderId="2" xfId="4" applyNumberFormat="1" applyFont="1" applyBorder="1" applyAlignment="1" applyProtection="1">
      <alignment horizontal="center" shrinkToFit="1"/>
      <protection locked="0"/>
    </xf>
    <xf numFmtId="166" fontId="23" fillId="0" borderId="42" xfId="4" applyNumberFormat="1" applyFont="1" applyBorder="1" applyAlignment="1" applyProtection="1">
      <alignment horizontal="center" shrinkToFit="1"/>
      <protection locked="0"/>
    </xf>
    <xf numFmtId="0" fontId="23" fillId="2" borderId="13" xfId="4" applyFont="1" applyFill="1" applyBorder="1" applyAlignment="1">
      <alignment shrinkToFit="1"/>
    </xf>
    <xf numFmtId="0" fontId="23" fillId="2" borderId="2" xfId="4" applyFont="1" applyFill="1" applyBorder="1" applyAlignment="1">
      <alignment horizontal="center" shrinkToFit="1"/>
    </xf>
    <xf numFmtId="165" fontId="23" fillId="2" borderId="2" xfId="4" applyNumberFormat="1" applyFont="1" applyFill="1" applyBorder="1" applyAlignment="1">
      <alignment horizontal="center" shrinkToFit="1"/>
    </xf>
    <xf numFmtId="166" fontId="23" fillId="2" borderId="41" xfId="4" applyNumberFormat="1" applyFont="1" applyFill="1" applyBorder="1" applyAlignment="1">
      <alignment horizontal="center" shrinkToFit="1"/>
    </xf>
    <xf numFmtId="166" fontId="23" fillId="2" borderId="42" xfId="4" applyNumberFormat="1" applyFont="1" applyFill="1" applyBorder="1" applyAlignment="1">
      <alignment horizontal="center" shrinkToFit="1"/>
    </xf>
    <xf numFmtId="166" fontId="23" fillId="2" borderId="2" xfId="4" applyNumberFormat="1" applyFont="1" applyFill="1" applyBorder="1" applyAlignment="1">
      <alignment horizontal="center" shrinkToFit="1"/>
    </xf>
    <xf numFmtId="0" fontId="26" fillId="0" borderId="0" xfId="0" applyFont="1" applyAlignment="1">
      <alignment vertical="center"/>
    </xf>
    <xf numFmtId="0" fontId="23" fillId="2" borderId="46" xfId="4" applyFont="1" applyFill="1" applyBorder="1" applyAlignment="1">
      <alignment shrinkToFit="1"/>
    </xf>
    <xf numFmtId="0" fontId="23" fillId="2" borderId="35" xfId="4" applyFont="1" applyFill="1" applyBorder="1" applyAlignment="1">
      <alignment horizontal="center" shrinkToFit="1"/>
    </xf>
    <xf numFmtId="165" fontId="23" fillId="2" borderId="35" xfId="4" applyNumberFormat="1" applyFont="1" applyFill="1" applyBorder="1" applyAlignment="1">
      <alignment horizontal="center" shrinkToFit="1"/>
    </xf>
    <xf numFmtId="166" fontId="23" fillId="2" borderId="45" xfId="4" applyNumberFormat="1" applyFont="1" applyFill="1" applyBorder="1" applyAlignment="1">
      <alignment horizontal="center" shrinkToFit="1"/>
    </xf>
    <xf numFmtId="166" fontId="23" fillId="2" borderId="47" xfId="4" applyNumberFormat="1" applyFont="1" applyFill="1" applyBorder="1" applyAlignment="1">
      <alignment horizontal="center" shrinkToFit="1"/>
    </xf>
    <xf numFmtId="166" fontId="23" fillId="2" borderId="44" xfId="4" applyNumberFormat="1" applyFont="1" applyFill="1" applyBorder="1" applyAlignment="1">
      <alignment horizontal="center" shrinkToFit="1"/>
    </xf>
    <xf numFmtId="166" fontId="23" fillId="2" borderId="35" xfId="4" applyNumberFormat="1" applyFont="1" applyFill="1" applyBorder="1" applyAlignment="1">
      <alignment horizontal="center" shrinkToFit="1"/>
    </xf>
    <xf numFmtId="166" fontId="23" fillId="2" borderId="0" xfId="4" applyNumberFormat="1" applyFont="1" applyFill="1" applyAlignment="1">
      <alignment horizontal="center" shrinkToFit="1"/>
    </xf>
    <xf numFmtId="0" fontId="23" fillId="0" borderId="2" xfId="4" applyFont="1" applyBorder="1" applyAlignment="1">
      <alignment shrinkToFit="1"/>
    </xf>
    <xf numFmtId="0" fontId="23" fillId="0" borderId="5" xfId="4" applyFont="1" applyBorder="1" applyAlignment="1" applyProtection="1">
      <alignment horizontal="center" shrinkToFit="1"/>
      <protection locked="0"/>
    </xf>
    <xf numFmtId="165" fontId="23" fillId="0" borderId="5" xfId="4" applyNumberFormat="1" applyFont="1" applyBorder="1" applyAlignment="1" applyProtection="1">
      <alignment horizontal="center" shrinkToFit="1"/>
      <protection locked="0"/>
    </xf>
    <xf numFmtId="166" fontId="23" fillId="0" borderId="6" xfId="4" applyNumberFormat="1" applyFont="1" applyBorder="1" applyAlignment="1" applyProtection="1">
      <alignment horizontal="center" shrinkToFit="1"/>
      <protection locked="0"/>
    </xf>
    <xf numFmtId="0" fontId="23" fillId="2" borderId="13" xfId="4" applyFont="1" applyFill="1" applyBorder="1" applyAlignment="1" applyProtection="1">
      <alignment shrinkToFit="1"/>
      <protection hidden="1"/>
    </xf>
    <xf numFmtId="0" fontId="23" fillId="2" borderId="2" xfId="4" applyFont="1" applyFill="1" applyBorder="1" applyAlignment="1" applyProtection="1">
      <alignment horizontal="center" shrinkToFit="1"/>
      <protection hidden="1"/>
    </xf>
    <xf numFmtId="165" fontId="23" fillId="2" borderId="2" xfId="4" applyNumberFormat="1" applyFont="1" applyFill="1" applyBorder="1" applyAlignment="1" applyProtection="1">
      <alignment horizontal="center" shrinkToFit="1"/>
      <protection hidden="1"/>
    </xf>
    <xf numFmtId="166" fontId="23" fillId="2" borderId="41" xfId="4" applyNumberFormat="1" applyFont="1" applyFill="1" applyBorder="1" applyAlignment="1" applyProtection="1">
      <alignment horizontal="center" shrinkToFit="1"/>
      <protection hidden="1"/>
    </xf>
    <xf numFmtId="166" fontId="23" fillId="2" borderId="98" xfId="4" applyNumberFormat="1" applyFont="1" applyFill="1" applyBorder="1" applyAlignment="1">
      <alignment horizontal="center" shrinkToFit="1"/>
    </xf>
    <xf numFmtId="166" fontId="23" fillId="2" borderId="13" xfId="4" applyNumberFormat="1" applyFont="1" applyFill="1" applyBorder="1" applyAlignment="1" applyProtection="1">
      <alignment horizontal="center" shrinkToFit="1"/>
      <protection hidden="1"/>
    </xf>
    <xf numFmtId="166" fontId="23" fillId="2" borderId="2" xfId="4" applyNumberFormat="1" applyFont="1" applyFill="1" applyBorder="1" applyAlignment="1" applyProtection="1">
      <alignment horizontal="center" shrinkToFit="1"/>
      <protection hidden="1"/>
    </xf>
    <xf numFmtId="166" fontId="23" fillId="2" borderId="113" xfId="4" applyNumberFormat="1" applyFont="1" applyFill="1" applyBorder="1" applyAlignment="1">
      <alignment horizontal="center" shrinkToFit="1"/>
    </xf>
    <xf numFmtId="0" fontId="23" fillId="2" borderId="46" xfId="4" applyFont="1" applyFill="1" applyBorder="1" applyAlignment="1" applyProtection="1">
      <alignment shrinkToFit="1"/>
      <protection hidden="1"/>
    </xf>
    <xf numFmtId="0" fontId="23" fillId="2" borderId="35" xfId="4" applyFont="1" applyFill="1" applyBorder="1" applyAlignment="1" applyProtection="1">
      <alignment horizontal="center" shrinkToFit="1"/>
      <protection hidden="1"/>
    </xf>
    <xf numFmtId="165" fontId="23" fillId="2" borderId="35" xfId="4" applyNumberFormat="1" applyFont="1" applyFill="1" applyBorder="1" applyAlignment="1" applyProtection="1">
      <alignment horizontal="center" shrinkToFit="1"/>
      <protection hidden="1"/>
    </xf>
    <xf numFmtId="166" fontId="23" fillId="2" borderId="45" xfId="4" applyNumberFormat="1" applyFont="1" applyFill="1" applyBorder="1" applyAlignment="1" applyProtection="1">
      <alignment horizontal="center" shrinkToFit="1"/>
      <protection hidden="1"/>
    </xf>
    <xf numFmtId="166" fontId="23" fillId="2" borderId="99" xfId="4" applyNumberFormat="1" applyFont="1" applyFill="1" applyBorder="1" applyAlignment="1">
      <alignment horizontal="center" shrinkToFit="1"/>
    </xf>
    <xf numFmtId="0" fontId="23" fillId="0" borderId="46" xfId="4" applyFont="1" applyBorder="1" applyAlignment="1" applyProtection="1">
      <alignment shrinkToFit="1"/>
      <protection locked="0"/>
    </xf>
    <xf numFmtId="0" fontId="23" fillId="0" borderId="35" xfId="4" applyFont="1" applyBorder="1" applyAlignment="1" applyProtection="1">
      <alignment horizontal="center" shrinkToFit="1"/>
      <protection locked="0"/>
    </xf>
    <xf numFmtId="165" fontId="23" fillId="0" borderId="35" xfId="4" applyNumberFormat="1" applyFont="1" applyBorder="1" applyAlignment="1" applyProtection="1">
      <alignment horizontal="center" shrinkToFit="1"/>
      <protection locked="0"/>
    </xf>
    <xf numFmtId="166" fontId="23" fillId="0" borderId="45" xfId="4" applyNumberFormat="1" applyFont="1" applyBorder="1" applyAlignment="1" applyProtection="1">
      <alignment horizontal="center" shrinkToFit="1"/>
      <protection locked="0"/>
    </xf>
    <xf numFmtId="166" fontId="23" fillId="2" borderId="13" xfId="4" applyNumberFormat="1" applyFont="1" applyFill="1" applyBorder="1" applyAlignment="1">
      <alignment horizontal="center" shrinkToFit="1"/>
    </xf>
    <xf numFmtId="166" fontId="23" fillId="3" borderId="41" xfId="4" applyNumberFormat="1" applyFont="1" applyFill="1" applyBorder="1" applyAlignment="1" applyProtection="1">
      <alignment horizontal="center" shrinkToFit="1"/>
      <protection locked="0"/>
    </xf>
    <xf numFmtId="166" fontId="23" fillId="2" borderId="14" xfId="4" applyNumberFormat="1" applyFont="1" applyFill="1" applyBorder="1" applyAlignment="1">
      <alignment horizontal="center" shrinkToFit="1"/>
    </xf>
    <xf numFmtId="166" fontId="23" fillId="2" borderId="3" xfId="4" applyNumberFormat="1" applyFont="1" applyFill="1" applyBorder="1" applyAlignment="1">
      <alignment horizontal="center" shrinkToFit="1"/>
    </xf>
    <xf numFmtId="166" fontId="23" fillId="3" borderId="43" xfId="4" applyNumberFormat="1" applyFont="1" applyFill="1" applyBorder="1" applyAlignment="1" applyProtection="1">
      <alignment horizontal="center" shrinkToFit="1"/>
      <protection locked="0"/>
    </xf>
    <xf numFmtId="166" fontId="25" fillId="2" borderId="92" xfId="4" applyNumberFormat="1" applyFont="1" applyFill="1" applyBorder="1" applyAlignment="1">
      <alignment horizontal="center" vertical="center" shrinkToFit="1"/>
    </xf>
    <xf numFmtId="0" fontId="23" fillId="0" borderId="4" xfId="4" applyFont="1" applyBorder="1" applyAlignment="1" applyProtection="1">
      <alignment vertical="center" shrinkToFit="1"/>
      <protection locked="0"/>
    </xf>
    <xf numFmtId="0" fontId="26" fillId="0" borderId="0" xfId="0" applyFont="1" applyAlignment="1">
      <alignment vertical="center" wrapText="1"/>
    </xf>
    <xf numFmtId="0" fontId="23" fillId="0" borderId="13" xfId="4" applyFont="1" applyBorder="1" applyAlignment="1" applyProtection="1">
      <alignment vertical="center" shrinkToFit="1"/>
      <protection locked="0"/>
    </xf>
    <xf numFmtId="0" fontId="23" fillId="0" borderId="46" xfId="4" applyFont="1" applyBorder="1" applyAlignment="1" applyProtection="1">
      <alignment vertical="center" shrinkToFit="1"/>
      <protection locked="0"/>
    </xf>
    <xf numFmtId="166" fontId="23" fillId="0" borderId="35" xfId="4" applyNumberFormat="1" applyFont="1" applyBorder="1" applyAlignment="1" applyProtection="1">
      <alignment horizontal="center" shrinkToFit="1"/>
      <protection locked="0"/>
    </xf>
    <xf numFmtId="0" fontId="23" fillId="0" borderId="12" xfId="4" applyFont="1" applyBorder="1" applyAlignment="1" applyProtection="1">
      <alignment vertical="center" shrinkToFit="1"/>
      <protection locked="0"/>
    </xf>
    <xf numFmtId="166" fontId="23" fillId="0" borderId="80" xfId="4" applyNumberFormat="1" applyFont="1" applyBorder="1" applyAlignment="1" applyProtection="1">
      <alignment horizontal="center" shrinkToFit="1"/>
      <protection locked="0"/>
    </xf>
    <xf numFmtId="166" fontId="23" fillId="2" borderId="100" xfId="4" applyNumberFormat="1" applyFont="1" applyFill="1" applyBorder="1" applyAlignment="1">
      <alignment horizontal="center" shrinkToFit="1"/>
    </xf>
    <xf numFmtId="166" fontId="23" fillId="0" borderId="97" xfId="4" applyNumberFormat="1" applyFont="1" applyBorder="1" applyAlignment="1" applyProtection="1">
      <alignment horizontal="center" shrinkToFit="1"/>
      <protection locked="0"/>
    </xf>
    <xf numFmtId="166" fontId="23" fillId="0" borderId="89" xfId="4" applyNumberFormat="1" applyFont="1" applyBorder="1" applyAlignment="1" applyProtection="1">
      <alignment horizontal="center" shrinkToFit="1"/>
      <protection locked="0"/>
    </xf>
    <xf numFmtId="166" fontId="23" fillId="0" borderId="91" xfId="4" applyNumberFormat="1" applyFont="1" applyBorder="1" applyAlignment="1" applyProtection="1">
      <alignment horizontal="center" shrinkToFit="1"/>
      <protection locked="0"/>
    </xf>
    <xf numFmtId="0" fontId="10" fillId="0" borderId="0" xfId="0" applyFont="1" applyAlignment="1">
      <alignment vertical="center"/>
    </xf>
    <xf numFmtId="166" fontId="23" fillId="0" borderId="77" xfId="4" applyNumberFormat="1" applyFont="1" applyBorder="1" applyAlignment="1" applyProtection="1">
      <alignment horizontal="center" shrinkToFit="1"/>
      <protection locked="0"/>
    </xf>
    <xf numFmtId="166" fontId="23" fillId="0" borderId="28" xfId="4" applyNumberFormat="1" applyFont="1" applyBorder="1" applyAlignment="1" applyProtection="1">
      <alignment horizontal="center" shrinkToFit="1"/>
      <protection locked="0"/>
    </xf>
    <xf numFmtId="166" fontId="23" fillId="2" borderId="101" xfId="4" applyNumberFormat="1" applyFont="1" applyFill="1" applyBorder="1" applyAlignment="1">
      <alignment horizontal="center" shrinkToFit="1"/>
    </xf>
    <xf numFmtId="166" fontId="23" fillId="0" borderId="39" xfId="4" applyNumberFormat="1" applyFont="1" applyBorder="1" applyAlignment="1" applyProtection="1">
      <alignment horizontal="center" vertical="center" shrinkToFit="1"/>
      <protection locked="0"/>
    </xf>
    <xf numFmtId="166" fontId="25" fillId="2" borderId="75" xfId="4" applyNumberFormat="1" applyFont="1" applyFill="1" applyBorder="1" applyAlignment="1">
      <alignment horizontal="center" vertical="center" shrinkToFit="1"/>
    </xf>
    <xf numFmtId="166" fontId="27" fillId="2" borderId="102" xfId="4" applyNumberFormat="1" applyFont="1" applyFill="1" applyBorder="1" applyAlignment="1">
      <alignment horizontal="center" vertical="center" shrinkToFit="1"/>
    </xf>
    <xf numFmtId="10" fontId="29" fillId="2" borderId="39" xfId="5" applyNumberFormat="1" applyFont="1" applyFill="1" applyBorder="1" applyAlignment="1">
      <alignment horizontal="center" vertical="center" shrinkToFit="1"/>
    </xf>
    <xf numFmtId="166" fontId="27" fillId="2" borderId="40" xfId="4" applyNumberFormat="1" applyFont="1" applyFill="1" applyBorder="1" applyAlignment="1">
      <alignment horizontal="center" vertical="center" shrinkToFit="1"/>
    </xf>
    <xf numFmtId="166" fontId="27" fillId="2" borderId="103" xfId="4" applyNumberFormat="1" applyFont="1" applyFill="1" applyBorder="1" applyAlignment="1">
      <alignment horizontal="center" vertical="center" shrinkToFit="1"/>
    </xf>
    <xf numFmtId="166" fontId="22" fillId="2" borderId="38" xfId="4" applyNumberFormat="1" applyFont="1" applyFill="1" applyBorder="1" applyAlignment="1">
      <alignment horizontal="center" vertical="center" shrinkToFit="1"/>
    </xf>
    <xf numFmtId="165" fontId="30" fillId="2" borderId="0" xfId="4" applyNumberFormat="1" applyFont="1" applyFill="1" applyAlignment="1">
      <alignment horizontal="center" vertical="center" shrinkToFit="1"/>
    </xf>
    <xf numFmtId="165" fontId="30" fillId="2" borderId="103" xfId="4" applyNumberFormat="1" applyFont="1" applyFill="1" applyBorder="1" applyAlignment="1">
      <alignment horizontal="center" vertical="center" shrinkToFit="1"/>
    </xf>
    <xf numFmtId="166" fontId="27" fillId="2" borderId="104" xfId="4" applyNumberFormat="1" applyFont="1" applyFill="1" applyBorder="1" applyAlignment="1">
      <alignment horizontal="center" vertical="center" shrinkToFit="1"/>
    </xf>
    <xf numFmtId="166" fontId="27" fillId="2" borderId="105" xfId="4" applyNumberFormat="1" applyFont="1" applyFill="1" applyBorder="1" applyAlignment="1">
      <alignment horizontal="center" vertical="center" shrinkToFit="1"/>
    </xf>
    <xf numFmtId="166" fontId="30" fillId="2" borderId="106" xfId="4" applyNumberFormat="1" applyFont="1" applyFill="1" applyBorder="1" applyAlignment="1">
      <alignment horizontal="center" vertical="center" shrinkToFit="1"/>
    </xf>
    <xf numFmtId="165" fontId="30" fillId="2" borderId="107" xfId="4" applyNumberFormat="1" applyFont="1" applyFill="1" applyBorder="1" applyAlignment="1">
      <alignment horizontal="center" vertical="center" shrinkToFit="1"/>
    </xf>
    <xf numFmtId="9" fontId="30" fillId="2" borderId="108" xfId="2" applyFont="1" applyFill="1" applyBorder="1" applyAlignment="1">
      <alignment horizontal="center" vertical="center" shrinkToFit="1"/>
    </xf>
    <xf numFmtId="9" fontId="32" fillId="2" borderId="109" xfId="5" applyFont="1" applyFill="1" applyBorder="1" applyAlignment="1">
      <alignment horizontal="center" vertical="center" shrinkToFit="1"/>
    </xf>
    <xf numFmtId="10" fontId="30" fillId="2" borderId="9" xfId="5" applyNumberFormat="1" applyFont="1" applyFill="1" applyBorder="1" applyAlignment="1">
      <alignment horizontal="center" vertical="center" shrinkToFit="1"/>
    </xf>
    <xf numFmtId="10" fontId="30" fillId="2" borderId="10" xfId="5" applyNumberFormat="1" applyFont="1" applyFill="1" applyBorder="1" applyAlignment="1">
      <alignment horizontal="center" vertical="center" shrinkToFit="1"/>
    </xf>
    <xf numFmtId="0" fontId="33" fillId="0" borderId="0" xfId="0" applyFont="1" applyProtection="1">
      <protection hidden="1"/>
    </xf>
    <xf numFmtId="0" fontId="22" fillId="2" borderId="0" xfId="0" applyFont="1" applyFill="1" applyBorder="1" applyAlignment="1">
      <alignment horizontal="left" vertical="center" indent="1"/>
    </xf>
    <xf numFmtId="0" fontId="23" fillId="2" borderId="0" xfId="0" applyFont="1" applyFill="1" applyBorder="1" applyAlignment="1">
      <alignment horizontal="left" vertical="center" inden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/>
    <xf numFmtId="0" fontId="23" fillId="0" borderId="0" xfId="0" applyFont="1" applyFill="1"/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vertical="center" indent="1" shrinkToFit="1"/>
    </xf>
    <xf numFmtId="14" fontId="23" fillId="2" borderId="0" xfId="0" applyNumberFormat="1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>
      <alignment horizontal="right"/>
    </xf>
    <xf numFmtId="166" fontId="23" fillId="2" borderId="0" xfId="0" applyNumberFormat="1" applyFont="1" applyFill="1" applyBorder="1" applyAlignment="1">
      <alignment horizontal="center" shrinkToFit="1"/>
    </xf>
    <xf numFmtId="0" fontId="22" fillId="2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vertical="center"/>
    </xf>
    <xf numFmtId="0" fontId="34" fillId="2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23" fillId="2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left" indent="1"/>
    </xf>
    <xf numFmtId="0" fontId="22" fillId="2" borderId="0" xfId="0" applyFont="1" applyFill="1"/>
    <xf numFmtId="0" fontId="22" fillId="0" borderId="0" xfId="0" applyFont="1" applyFill="1"/>
    <xf numFmtId="4" fontId="23" fillId="0" borderId="8" xfId="0" applyNumberFormat="1" applyFont="1" applyFill="1" applyBorder="1" applyAlignment="1" applyProtection="1">
      <alignment horizontal="center" shrinkToFit="1"/>
      <protection locked="0"/>
    </xf>
    <xf numFmtId="0" fontId="23" fillId="0" borderId="8" xfId="0" applyFont="1" applyFill="1" applyBorder="1" applyAlignment="1" applyProtection="1">
      <alignment horizontal="center" shrinkToFit="1"/>
      <protection locked="0"/>
    </xf>
    <xf numFmtId="14" fontId="23" fillId="0" borderId="8" xfId="0" applyNumberFormat="1" applyFont="1" applyFill="1" applyBorder="1" applyAlignment="1" applyProtection="1">
      <alignment horizontal="center" shrinkToFit="1"/>
      <protection locked="0"/>
    </xf>
    <xf numFmtId="0" fontId="23" fillId="0" borderId="8" xfId="0" applyFont="1" applyFill="1" applyBorder="1" applyAlignment="1" applyProtection="1">
      <alignment horizontal="center" wrapText="1"/>
      <protection locked="0"/>
    </xf>
    <xf numFmtId="0" fontId="23" fillId="0" borderId="8" xfId="0" applyFont="1" applyFill="1" applyBorder="1" applyAlignment="1" applyProtection="1">
      <alignment horizontal="left" wrapText="1"/>
      <protection locked="0"/>
    </xf>
    <xf numFmtId="14" fontId="23" fillId="0" borderId="22" xfId="0" applyNumberFormat="1" applyFont="1" applyFill="1" applyBorder="1" applyAlignment="1" applyProtection="1">
      <alignment horizontal="center" shrinkToFit="1"/>
      <protection locked="0"/>
    </xf>
    <xf numFmtId="4" fontId="23" fillId="0" borderId="61" xfId="0" applyNumberFormat="1" applyFont="1" applyFill="1" applyBorder="1" applyAlignment="1" applyProtection="1">
      <alignment horizontal="center" shrinkToFit="1"/>
      <protection locked="0"/>
    </xf>
    <xf numFmtId="0" fontId="23" fillId="0" borderId="61" xfId="0" applyFont="1" applyFill="1" applyBorder="1" applyAlignment="1" applyProtection="1">
      <alignment horizontal="center" shrinkToFit="1"/>
      <protection locked="0"/>
    </xf>
    <xf numFmtId="0" fontId="23" fillId="0" borderId="61" xfId="0" applyFont="1" applyFill="1" applyBorder="1" applyAlignment="1" applyProtection="1">
      <alignment horizontal="center" wrapText="1"/>
      <protection locked="0"/>
    </xf>
    <xf numFmtId="0" fontId="23" fillId="0" borderId="61" xfId="0" applyFont="1" applyFill="1" applyBorder="1" applyAlignment="1" applyProtection="1">
      <alignment horizontal="left" wrapText="1"/>
      <protection locked="0"/>
    </xf>
    <xf numFmtId="14" fontId="23" fillId="0" borderId="62" xfId="0" applyNumberFormat="1" applyFont="1" applyFill="1" applyBorder="1" applyAlignment="1" applyProtection="1">
      <alignment horizontal="center" shrinkToFit="1"/>
      <protection locked="0"/>
    </xf>
    <xf numFmtId="4" fontId="23" fillId="0" borderId="15" xfId="0" applyNumberFormat="1" applyFont="1" applyFill="1" applyBorder="1" applyAlignment="1" applyProtection="1">
      <alignment horizontal="center" shrinkToFit="1"/>
      <protection locked="0"/>
    </xf>
    <xf numFmtId="0" fontId="23" fillId="0" borderId="15" xfId="0" applyFont="1" applyFill="1" applyBorder="1" applyAlignment="1" applyProtection="1">
      <alignment horizontal="center" shrinkToFit="1"/>
      <protection locked="0"/>
    </xf>
    <xf numFmtId="0" fontId="23" fillId="0" borderId="15" xfId="0" applyFont="1" applyFill="1" applyBorder="1" applyAlignment="1" applyProtection="1">
      <alignment horizontal="center" wrapText="1"/>
      <protection locked="0"/>
    </xf>
    <xf numFmtId="0" fontId="23" fillId="0" borderId="15" xfId="0" applyFont="1" applyFill="1" applyBorder="1" applyAlignment="1" applyProtection="1">
      <alignment horizontal="left" wrapText="1"/>
      <protection locked="0"/>
    </xf>
    <xf numFmtId="14" fontId="23" fillId="0" borderId="34" xfId="0" applyNumberFormat="1" applyFont="1" applyFill="1" applyBorder="1" applyAlignment="1" applyProtection="1">
      <alignment horizontal="center" shrinkToFit="1"/>
      <protection locked="0"/>
    </xf>
    <xf numFmtId="4" fontId="23" fillId="2" borderId="48" xfId="0" applyNumberFormat="1" applyFont="1" applyFill="1" applyBorder="1" applyAlignment="1" applyProtection="1">
      <alignment horizontal="center" vertical="center" shrinkToFit="1"/>
    </xf>
    <xf numFmtId="0" fontId="23" fillId="2" borderId="26" xfId="0" applyFont="1" applyFill="1" applyBorder="1" applyAlignment="1" applyProtection="1">
      <alignment horizontal="center" vertical="center"/>
    </xf>
    <xf numFmtId="0" fontId="23" fillId="2" borderId="27" xfId="0" applyFont="1" applyFill="1" applyBorder="1" applyAlignment="1" applyProtection="1">
      <alignment horizontal="center" vertical="center"/>
    </xf>
    <xf numFmtId="0" fontId="23" fillId="2" borderId="28" xfId="0" applyFont="1" applyFill="1" applyBorder="1" applyAlignment="1" applyProtection="1">
      <alignment horizontal="center" vertical="center"/>
    </xf>
    <xf numFmtId="4" fontId="23" fillId="2" borderId="17" xfId="0" applyNumberFormat="1" applyFont="1" applyFill="1" applyBorder="1" applyAlignment="1" applyProtection="1">
      <alignment horizontal="center" vertical="center" shrinkToFit="1"/>
    </xf>
    <xf numFmtId="0" fontId="23" fillId="2" borderId="29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30" xfId="0" applyFont="1" applyFill="1" applyBorder="1" applyAlignment="1" applyProtection="1">
      <alignment horizontal="center" vertical="center"/>
    </xf>
    <xf numFmtId="0" fontId="23" fillId="2" borderId="31" xfId="0" applyFont="1" applyFill="1" applyBorder="1" applyAlignment="1" applyProtection="1">
      <alignment horizontal="center" vertical="center"/>
    </xf>
    <xf numFmtId="0" fontId="23" fillId="2" borderId="32" xfId="0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/>
      <protection locked="0"/>
    </xf>
    <xf numFmtId="0" fontId="23" fillId="0" borderId="8" xfId="0" applyFont="1" applyFill="1" applyBorder="1" applyAlignment="1" applyProtection="1">
      <alignment horizontal="left" wrapText="1" indent="1"/>
      <protection locked="0"/>
    </xf>
    <xf numFmtId="0" fontId="23" fillId="0" borderId="15" xfId="0" applyFont="1" applyFill="1" applyBorder="1" applyAlignment="1" applyProtection="1">
      <alignment horizontal="center"/>
      <protection locked="0"/>
    </xf>
    <xf numFmtId="0" fontId="23" fillId="0" borderId="15" xfId="0" applyFont="1" applyFill="1" applyBorder="1" applyAlignment="1" applyProtection="1">
      <alignment horizontal="left" wrapText="1" indent="1"/>
      <protection locked="0"/>
    </xf>
    <xf numFmtId="4" fontId="3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8" xfId="0" applyFont="1" applyFill="1" applyBorder="1" applyAlignment="1" applyProtection="1">
      <alignment horizontal="left" vertical="center" wrapText="1"/>
      <protection locked="0"/>
    </xf>
    <xf numFmtId="4" fontId="35" fillId="0" borderId="48" xfId="0" applyNumberFormat="1" applyFont="1" applyFill="1" applyBorder="1" applyAlignment="1" applyProtection="1">
      <alignment horizontal="center" vertical="center" shrinkToFit="1"/>
      <protection locked="0"/>
    </xf>
    <xf numFmtId="14" fontId="23" fillId="0" borderId="15" xfId="0" applyNumberFormat="1" applyFont="1" applyFill="1" applyBorder="1" applyAlignment="1" applyProtection="1">
      <alignment horizontal="center" shrinkToFit="1"/>
      <protection locked="0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 indent="1"/>
    </xf>
    <xf numFmtId="4" fontId="17" fillId="2" borderId="8" xfId="0" applyNumberFormat="1" applyFont="1" applyFill="1" applyBorder="1" applyAlignment="1" applyProtection="1">
      <alignment horizontal="center" shrinkToFit="1"/>
      <protection locked="0"/>
    </xf>
    <xf numFmtId="4" fontId="17" fillId="2" borderId="61" xfId="0" applyNumberFormat="1" applyFont="1" applyFill="1" applyBorder="1" applyAlignment="1" applyProtection="1">
      <alignment horizontal="center" shrinkToFit="1"/>
      <protection locked="0"/>
    </xf>
    <xf numFmtId="4" fontId="17" fillId="0" borderId="61" xfId="0" applyNumberFormat="1" applyFont="1" applyFill="1" applyBorder="1" applyAlignment="1" applyProtection="1">
      <alignment horizontal="center" shrinkToFit="1"/>
      <protection locked="0"/>
    </xf>
    <xf numFmtId="0" fontId="17" fillId="2" borderId="71" xfId="0" applyFont="1" applyFill="1" applyBorder="1" applyAlignment="1">
      <alignment horizontal="left" indent="1"/>
    </xf>
    <xf numFmtId="4" fontId="17" fillId="2" borderId="15" xfId="0" applyNumberFormat="1" applyFont="1" applyFill="1" applyBorder="1" applyAlignment="1" applyProtection="1">
      <alignment horizontal="center" shrinkToFit="1"/>
      <protection locked="0"/>
    </xf>
    <xf numFmtId="0" fontId="17" fillId="2" borderId="0" xfId="0" applyFont="1" applyFill="1"/>
    <xf numFmtId="0" fontId="17" fillId="0" borderId="0" xfId="0" applyFont="1" applyFill="1"/>
    <xf numFmtId="0" fontId="18" fillId="2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5" fillId="2" borderId="0" xfId="0" applyFont="1" applyFill="1"/>
    <xf numFmtId="0" fontId="15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 indent="1"/>
    </xf>
    <xf numFmtId="0" fontId="17" fillId="2" borderId="0" xfId="0" applyFont="1" applyFill="1" applyProtection="1">
      <protection locked="0"/>
    </xf>
    <xf numFmtId="14" fontId="17" fillId="0" borderId="0" xfId="0" applyNumberFormat="1" applyFont="1" applyFill="1" applyAlignment="1" applyProtection="1">
      <alignment horizontal="left"/>
      <protection locked="0"/>
    </xf>
    <xf numFmtId="14" fontId="17" fillId="2" borderId="0" xfId="0" applyNumberFormat="1" applyFont="1" applyFill="1" applyAlignment="1">
      <alignment horizontal="right"/>
    </xf>
    <xf numFmtId="14" fontId="17" fillId="2" borderId="0" xfId="0" applyNumberFormat="1" applyFont="1" applyFill="1" applyAlignment="1">
      <alignment horizontal="right" wrapText="1" shrinkToFit="1"/>
    </xf>
    <xf numFmtId="0" fontId="17" fillId="2" borderId="0" xfId="0" applyFont="1" applyFill="1" applyAlignment="1">
      <alignment horizontal="right" vertical="center"/>
    </xf>
    <xf numFmtId="14" fontId="17" fillId="2" borderId="0" xfId="0" applyNumberFormat="1" applyFont="1" applyFill="1" applyAlignment="1">
      <alignment horizontal="right" vertical="top"/>
    </xf>
    <xf numFmtId="0" fontId="17" fillId="2" borderId="18" xfId="0" applyFont="1" applyFill="1" applyBorder="1" applyAlignment="1">
      <alignment horizontal="left" vertical="center" indent="1"/>
    </xf>
    <xf numFmtId="4" fontId="17" fillId="2" borderId="49" xfId="0" applyNumberFormat="1" applyFont="1" applyFill="1" applyBorder="1" applyAlignment="1">
      <alignment horizontal="center" vertical="center" shrinkToFit="1"/>
    </xf>
    <xf numFmtId="4" fontId="17" fillId="2" borderId="50" xfId="0" applyNumberFormat="1" applyFont="1" applyFill="1" applyBorder="1" applyAlignment="1">
      <alignment horizontal="center" vertical="center" shrinkToFit="1"/>
    </xf>
    <xf numFmtId="4" fontId="17" fillId="2" borderId="18" xfId="0" applyNumberFormat="1" applyFont="1" applyFill="1" applyBorder="1" applyAlignment="1">
      <alignment horizontal="center" vertical="center" shrinkToFit="1"/>
    </xf>
    <xf numFmtId="4" fontId="17" fillId="2" borderId="51" xfId="0" applyNumberFormat="1" applyFont="1" applyFill="1" applyBorder="1" applyAlignment="1">
      <alignment horizontal="center" vertical="center" shrinkToFit="1"/>
    </xf>
    <xf numFmtId="0" fontId="15" fillId="2" borderId="23" xfId="0" applyFont="1" applyFill="1" applyBorder="1" applyAlignment="1">
      <alignment horizontal="left" vertical="center" indent="1"/>
    </xf>
    <xf numFmtId="0" fontId="15" fillId="2" borderId="32" xfId="0" applyFont="1" applyFill="1" applyBorder="1" applyAlignment="1">
      <alignment vertical="center"/>
    </xf>
    <xf numFmtId="4" fontId="15" fillId="2" borderId="31" xfId="0" applyNumberFormat="1" applyFont="1" applyFill="1" applyBorder="1" applyAlignment="1">
      <alignment horizontal="center" vertical="center" shrinkToFit="1"/>
    </xf>
    <xf numFmtId="4" fontId="17" fillId="2" borderId="84" xfId="0" applyNumberFormat="1" applyFont="1" applyFill="1" applyBorder="1" applyAlignment="1">
      <alignment horizontal="center" vertical="center" shrinkToFit="1"/>
    </xf>
    <xf numFmtId="4" fontId="17" fillId="2" borderId="83" xfId="0" applyNumberFormat="1" applyFont="1" applyFill="1" applyBorder="1" applyAlignment="1">
      <alignment horizontal="center" vertical="center" shrinkToFit="1"/>
    </xf>
    <xf numFmtId="4" fontId="17" fillId="2" borderId="33" xfId="0" applyNumberFormat="1" applyFont="1" applyFill="1" applyBorder="1" applyAlignment="1">
      <alignment horizontal="center" vertical="center" shrinkToFit="1"/>
    </xf>
    <xf numFmtId="0" fontId="15" fillId="2" borderId="54" xfId="0" applyFont="1" applyFill="1" applyBorder="1" applyAlignment="1">
      <alignment horizontal="left" vertical="center" indent="1"/>
    </xf>
    <xf numFmtId="0" fontId="17" fillId="2" borderId="85" xfId="0" applyFont="1" applyFill="1" applyBorder="1" applyAlignment="1">
      <alignment vertical="center"/>
    </xf>
    <xf numFmtId="4" fontId="17" fillId="2" borderId="53" xfId="0" applyNumberFormat="1" applyFont="1" applyFill="1" applyBorder="1" applyAlignment="1">
      <alignment vertical="center" shrinkToFit="1"/>
    </xf>
    <xf numFmtId="4" fontId="17" fillId="2" borderId="54" xfId="0" applyNumberFormat="1" applyFont="1" applyFill="1" applyBorder="1" applyAlignment="1">
      <alignment horizontal="center" vertical="center" shrinkToFit="1"/>
    </xf>
    <xf numFmtId="4" fontId="17" fillId="2" borderId="55" xfId="0" applyNumberFormat="1" applyFont="1" applyFill="1" applyBorder="1" applyAlignment="1">
      <alignment horizontal="center" vertical="center" shrinkToFit="1"/>
    </xf>
    <xf numFmtId="4" fontId="17" fillId="2" borderId="85" xfId="0" applyNumberFormat="1" applyFont="1" applyFill="1" applyBorder="1" applyAlignment="1">
      <alignment horizontal="center" vertical="center" shrinkToFit="1"/>
    </xf>
    <xf numFmtId="10" fontId="17" fillId="2" borderId="65" xfId="2" applyNumberFormat="1" applyFont="1" applyFill="1" applyBorder="1" applyAlignment="1">
      <alignment horizontal="center" vertical="center" wrapText="1"/>
    </xf>
    <xf numFmtId="10" fontId="17" fillId="2" borderId="63" xfId="2" applyNumberFormat="1" applyFont="1" applyFill="1" applyBorder="1" applyAlignment="1">
      <alignment horizontal="center" vertical="center" wrapText="1"/>
    </xf>
    <xf numFmtId="10" fontId="17" fillId="2" borderId="112" xfId="2" applyNumberFormat="1" applyFont="1" applyFill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10" fontId="17" fillId="2" borderId="0" xfId="2" applyNumberFormat="1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right" vertical="center"/>
    </xf>
    <xf numFmtId="166" fontId="36" fillId="2" borderId="0" xfId="0" applyNumberFormat="1" applyFont="1" applyFill="1" applyBorder="1" applyAlignment="1">
      <alignment horizontal="center" vertical="center" shrinkToFit="1"/>
    </xf>
    <xf numFmtId="165" fontId="36" fillId="2" borderId="0" xfId="0" applyNumberFormat="1" applyFont="1" applyFill="1" applyBorder="1" applyAlignment="1">
      <alignment horizontal="center" vertical="center"/>
    </xf>
    <xf numFmtId="165" fontId="37" fillId="2" borderId="0" xfId="0" applyNumberFormat="1" applyFont="1" applyFill="1" applyBorder="1" applyAlignment="1">
      <alignment horizontal="center" vertical="center" wrapText="1"/>
    </xf>
    <xf numFmtId="165" fontId="36" fillId="2" borderId="0" xfId="0" applyNumberFormat="1" applyFont="1" applyFill="1" applyBorder="1" applyAlignment="1" applyProtection="1">
      <alignment horizontal="left" vertical="center" indent="1"/>
      <protection locked="0"/>
    </xf>
    <xf numFmtId="165" fontId="36" fillId="2" borderId="0" xfId="0" applyNumberFormat="1" applyFont="1" applyFill="1" applyBorder="1" applyAlignment="1">
      <alignment horizontal="center" vertical="center" wrapText="1"/>
    </xf>
    <xf numFmtId="4" fontId="36" fillId="2" borderId="17" xfId="0" applyNumberFormat="1" applyFont="1" applyFill="1" applyBorder="1" applyAlignment="1" applyProtection="1">
      <alignment horizontal="center" vertical="center" shrinkToFit="1"/>
    </xf>
    <xf numFmtId="0" fontId="38" fillId="2" borderId="0" xfId="0" applyFont="1" applyFill="1" applyBorder="1" applyAlignment="1">
      <alignment horizontal="right" vertical="center"/>
    </xf>
    <xf numFmtId="166" fontId="38" fillId="2" borderId="0" xfId="0" applyNumberFormat="1" applyFont="1" applyFill="1" applyBorder="1" applyAlignment="1">
      <alignment horizontal="center" vertical="center" shrinkToFit="1"/>
    </xf>
    <xf numFmtId="4" fontId="38" fillId="2" borderId="17" xfId="0" applyNumberFormat="1" applyFont="1" applyFill="1" applyBorder="1" applyAlignment="1">
      <alignment horizontal="center" vertical="center" shrinkToFit="1"/>
    </xf>
    <xf numFmtId="0" fontId="39" fillId="2" borderId="19" xfId="0" applyFont="1" applyFill="1" applyBorder="1" applyAlignment="1">
      <alignment horizontal="left" vertical="center" indent="1"/>
    </xf>
    <xf numFmtId="4" fontId="39" fillId="2" borderId="52" xfId="0" applyNumberFormat="1" applyFont="1" applyFill="1" applyBorder="1" applyAlignment="1">
      <alignment horizontal="center" vertical="center" shrinkToFit="1"/>
    </xf>
    <xf numFmtId="4" fontId="39" fillId="2" borderId="25" xfId="0" applyNumberFormat="1" applyFont="1" applyFill="1" applyBorder="1" applyAlignment="1">
      <alignment horizontal="center" vertical="center" shrinkToFit="1"/>
    </xf>
    <xf numFmtId="4" fontId="39" fillId="2" borderId="15" xfId="0" applyNumberFormat="1" applyFont="1" applyFill="1" applyBorder="1" applyAlignment="1">
      <alignment horizontal="center" vertical="center" shrinkToFit="1"/>
    </xf>
    <xf numFmtId="4" fontId="39" fillId="2" borderId="34" xfId="0" applyNumberFormat="1" applyFont="1" applyFill="1" applyBorder="1" applyAlignment="1">
      <alignment horizontal="center" vertical="center" shrinkToFit="1"/>
    </xf>
    <xf numFmtId="0" fontId="39" fillId="2" borderId="20" xfId="0" applyFont="1" applyFill="1" applyBorder="1" applyAlignment="1">
      <alignment horizontal="left" vertical="center" indent="1"/>
    </xf>
    <xf numFmtId="4" fontId="39" fillId="2" borderId="53" xfId="0" applyNumberFormat="1" applyFont="1" applyFill="1" applyBorder="1" applyAlignment="1">
      <alignment horizontal="center" vertical="center" shrinkToFit="1"/>
    </xf>
    <xf numFmtId="4" fontId="39" fillId="0" borderId="54" xfId="0" applyNumberFormat="1" applyFont="1" applyFill="1" applyBorder="1" applyAlignment="1" applyProtection="1">
      <alignment horizontal="center" vertical="center" shrinkToFit="1"/>
      <protection locked="0"/>
    </xf>
    <xf numFmtId="4" fontId="39" fillId="2" borderId="55" xfId="0" applyNumberFormat="1" applyFont="1" applyFill="1" applyBorder="1" applyAlignment="1">
      <alignment horizontal="center" vertical="center" shrinkToFit="1"/>
    </xf>
    <xf numFmtId="4" fontId="39" fillId="2" borderId="56" xfId="0" applyNumberFormat="1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right" wrapText="1" shrinkToFit="1"/>
    </xf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center"/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66" fontId="40" fillId="2" borderId="38" xfId="4" applyNumberFormat="1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vertical="center" wrapText="1"/>
    </xf>
    <xf numFmtId="0" fontId="0" fillId="2" borderId="115" xfId="0" applyFill="1" applyBorder="1" applyAlignment="1">
      <alignment vertical="center"/>
    </xf>
    <xf numFmtId="4" fontId="15" fillId="2" borderId="56" xfId="0" applyNumberFormat="1" applyFont="1" applyFill="1" applyBorder="1" applyAlignment="1">
      <alignment horizontal="center" vertical="center" shrinkToFit="1"/>
    </xf>
    <xf numFmtId="10" fontId="27" fillId="2" borderId="29" xfId="2" applyNumberFormat="1" applyFont="1" applyFill="1" applyBorder="1" applyAlignment="1">
      <alignment horizontal="center" vertical="center" shrinkToFit="1"/>
    </xf>
    <xf numFmtId="166" fontId="17" fillId="2" borderId="114" xfId="0" applyNumberFormat="1" applyFont="1" applyFill="1" applyBorder="1" applyAlignment="1">
      <alignment horizontal="center" vertical="center" shrinkToFit="1"/>
    </xf>
    <xf numFmtId="168" fontId="17" fillId="0" borderId="2" xfId="6" applyNumberFormat="1" applyFont="1" applyFill="1" applyBorder="1" applyAlignment="1" applyProtection="1">
      <alignment horizontal="center" vertical="center" wrapText="1"/>
      <protection locked="0"/>
    </xf>
    <xf numFmtId="168" fontId="17" fillId="2" borderId="2" xfId="6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left" indent="1"/>
    </xf>
    <xf numFmtId="10" fontId="17" fillId="2" borderId="64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4" fillId="2" borderId="0" xfId="0" applyFont="1" applyFill="1"/>
    <xf numFmtId="0" fontId="15" fillId="2" borderId="0" xfId="0" applyFont="1" applyFill="1" applyBorder="1" applyAlignment="1">
      <alignment horizontal="left" vertical="center" wrapText="1"/>
    </xf>
    <xf numFmtId="0" fontId="17" fillId="0" borderId="117" xfId="0" applyFont="1" applyFill="1" applyBorder="1" applyAlignment="1" applyProtection="1">
      <alignment horizontal="left" wrapText="1"/>
      <protection locked="0"/>
    </xf>
    <xf numFmtId="0" fontId="17" fillId="0" borderId="114" xfId="0" applyFont="1" applyFill="1" applyBorder="1" applyAlignment="1" applyProtection="1">
      <alignment horizontal="left" wrapText="1"/>
      <protection locked="0"/>
    </xf>
    <xf numFmtId="0" fontId="17" fillId="0" borderId="68" xfId="0" applyFont="1" applyFill="1" applyBorder="1" applyAlignment="1" applyProtection="1">
      <alignment horizontal="left" wrapText="1"/>
      <protection locked="0"/>
    </xf>
    <xf numFmtId="0" fontId="17" fillId="2" borderId="16" xfId="0" applyFont="1" applyFill="1" applyBorder="1" applyAlignment="1">
      <alignment horizontal="left" indent="1"/>
    </xf>
    <xf numFmtId="0" fontId="15" fillId="2" borderId="0" xfId="0" applyFont="1" applyFill="1" applyBorder="1" applyAlignment="1">
      <alignment horizontal="left" vertical="center" wrapText="1"/>
    </xf>
    <xf numFmtId="0" fontId="40" fillId="2" borderId="74" xfId="4" applyFont="1" applyFill="1" applyBorder="1" applyAlignment="1">
      <alignment horizontal="left" vertical="center" wrapText="1" indent="1"/>
    </xf>
    <xf numFmtId="0" fontId="40" fillId="2" borderId="75" xfId="4" applyFont="1" applyFill="1" applyBorder="1" applyAlignment="1">
      <alignment horizontal="left" vertical="center" wrapText="1" indent="1"/>
    </xf>
    <xf numFmtId="0" fontId="40" fillId="2" borderId="76" xfId="4" applyFont="1" applyFill="1" applyBorder="1" applyAlignment="1">
      <alignment horizontal="left" vertical="center" wrapText="1" indent="1"/>
    </xf>
    <xf numFmtId="0" fontId="24" fillId="2" borderId="74" xfId="4" applyFont="1" applyFill="1" applyBorder="1" applyAlignment="1">
      <alignment horizontal="left" vertical="center" wrapText="1" indent="1"/>
    </xf>
    <xf numFmtId="0" fontId="24" fillId="2" borderId="75" xfId="4" applyFont="1" applyFill="1" applyBorder="1" applyAlignment="1">
      <alignment horizontal="left" vertical="center" wrapText="1" indent="1"/>
    </xf>
    <xf numFmtId="0" fontId="24" fillId="2" borderId="76" xfId="4" applyFont="1" applyFill="1" applyBorder="1" applyAlignment="1">
      <alignment horizontal="left" vertical="center" wrapText="1" indent="1"/>
    </xf>
    <xf numFmtId="0" fontId="27" fillId="2" borderId="74" xfId="4" applyFont="1" applyFill="1" applyBorder="1" applyAlignment="1">
      <alignment horizontal="right" vertical="center" wrapText="1" indent="1"/>
    </xf>
    <xf numFmtId="0" fontId="27" fillId="2" borderId="75" xfId="4" applyFont="1" applyFill="1" applyBorder="1" applyAlignment="1">
      <alignment horizontal="right" vertical="center" wrapText="1" indent="1"/>
    </xf>
    <xf numFmtId="0" fontId="27" fillId="2" borderId="76" xfId="4" applyFont="1" applyFill="1" applyBorder="1" applyAlignment="1">
      <alignment horizontal="right" vertical="center" wrapText="1" indent="1"/>
    </xf>
    <xf numFmtId="0" fontId="25" fillId="2" borderId="75" xfId="4" applyFont="1" applyFill="1" applyBorder="1" applyAlignment="1">
      <alignment horizontal="left" vertical="center" wrapText="1" indent="1"/>
    </xf>
    <xf numFmtId="0" fontId="25" fillId="2" borderId="76" xfId="4" applyFont="1" applyFill="1" applyBorder="1" applyAlignment="1">
      <alignment horizontal="left" vertical="center" wrapText="1" indent="1"/>
    </xf>
    <xf numFmtId="0" fontId="25" fillId="2" borderId="75" xfId="4" applyFont="1" applyFill="1" applyBorder="1" applyAlignment="1">
      <alignment horizontal="left" vertical="center" indent="1"/>
    </xf>
    <xf numFmtId="0" fontId="25" fillId="2" borderId="76" xfId="4" applyFont="1" applyFill="1" applyBorder="1" applyAlignment="1">
      <alignment horizontal="left" vertical="center" indent="1"/>
    </xf>
    <xf numFmtId="0" fontId="22" fillId="0" borderId="2" xfId="4" applyFont="1" applyBorder="1" applyAlignment="1" applyProtection="1">
      <alignment horizontal="left" vertical="center" indent="1"/>
      <protection locked="0"/>
    </xf>
    <xf numFmtId="0" fontId="22" fillId="0" borderId="2" xfId="4" applyFont="1" applyBorder="1" applyAlignment="1" applyProtection="1">
      <alignment horizontal="left" vertical="center" indent="1" shrinkToFit="1"/>
      <protection locked="0"/>
    </xf>
    <xf numFmtId="167" fontId="22" fillId="0" borderId="2" xfId="4" applyNumberFormat="1" applyFont="1" applyBorder="1" applyAlignment="1" applyProtection="1">
      <alignment horizontal="center" vertical="center"/>
      <protection locked="0"/>
    </xf>
    <xf numFmtId="0" fontId="22" fillId="2" borderId="94" xfId="4" applyFont="1" applyFill="1" applyBorder="1" applyAlignment="1">
      <alignment horizontal="center" vertical="center" wrapText="1"/>
    </xf>
    <xf numFmtId="0" fontId="22" fillId="2" borderId="95" xfId="4" applyFont="1" applyFill="1" applyBorder="1" applyAlignment="1">
      <alignment horizontal="center" vertical="center" wrapText="1"/>
    </xf>
    <xf numFmtId="0" fontId="22" fillId="2" borderId="96" xfId="4" applyFont="1" applyFill="1" applyBorder="1" applyAlignment="1">
      <alignment horizontal="center" vertical="center" wrapText="1"/>
    </xf>
    <xf numFmtId="0" fontId="22" fillId="2" borderId="97" xfId="4" applyFont="1" applyFill="1" applyBorder="1" applyAlignment="1">
      <alignment horizontal="center" vertical="center" wrapText="1"/>
    </xf>
    <xf numFmtId="0" fontId="22" fillId="2" borderId="78" xfId="4" applyFont="1" applyFill="1" applyBorder="1" applyAlignment="1">
      <alignment horizontal="center" vertical="center" wrapText="1"/>
    </xf>
    <xf numFmtId="0" fontId="30" fillId="2" borderId="39" xfId="4" applyFont="1" applyFill="1" applyBorder="1" applyAlignment="1">
      <alignment horizontal="right" vertical="center" indent="1"/>
    </xf>
    <xf numFmtId="0" fontId="30" fillId="2" borderId="40" xfId="4" applyFont="1" applyFill="1" applyBorder="1" applyAlignment="1">
      <alignment horizontal="right" vertical="center" indent="1"/>
    </xf>
    <xf numFmtId="0" fontId="30" fillId="2" borderId="92" xfId="4" applyFont="1" applyFill="1" applyBorder="1" applyAlignment="1">
      <alignment horizontal="right" vertical="center" indent="1"/>
    </xf>
    <xf numFmtId="0" fontId="27" fillId="2" borderId="88" xfId="4" applyFont="1" applyFill="1" applyBorder="1" applyAlignment="1">
      <alignment horizontal="right" vertical="center"/>
    </xf>
    <xf numFmtId="0" fontId="27" fillId="2" borderId="81" xfId="4" applyFont="1" applyFill="1" applyBorder="1" applyAlignment="1">
      <alignment horizontal="right" vertical="center"/>
    </xf>
    <xf numFmtId="0" fontId="27" fillId="2" borderId="82" xfId="4" applyFont="1" applyFill="1" applyBorder="1" applyAlignment="1">
      <alignment horizontal="right" vertical="center"/>
    </xf>
    <xf numFmtId="0" fontId="27" fillId="2" borderId="14" xfId="4" applyFont="1" applyFill="1" applyBorder="1" applyAlignment="1">
      <alignment horizontal="right" vertical="center" indent="1"/>
    </xf>
    <xf numFmtId="0" fontId="30" fillId="2" borderId="3" xfId="4" applyFont="1" applyFill="1" applyBorder="1" applyAlignment="1">
      <alignment horizontal="right" vertical="center" indent="1"/>
    </xf>
    <xf numFmtId="0" fontId="30" fillId="2" borderId="43" xfId="4" applyFont="1" applyFill="1" applyBorder="1" applyAlignment="1">
      <alignment horizontal="right" vertical="center" indent="1"/>
    </xf>
    <xf numFmtId="0" fontId="22" fillId="0" borderId="0" xfId="4" applyFont="1" applyAlignment="1">
      <alignment horizontal="left" indent="1" shrinkToFit="1"/>
    </xf>
    <xf numFmtId="0" fontId="23" fillId="0" borderId="0" xfId="4" applyFont="1" applyAlignment="1">
      <alignment horizontal="left" indent="1" shrinkToFit="1"/>
    </xf>
    <xf numFmtId="169" fontId="22" fillId="2" borderId="89" xfId="4" applyNumberFormat="1" applyFont="1" applyFill="1" applyBorder="1" applyAlignment="1">
      <alignment horizontal="left" vertical="center" shrinkToFit="1"/>
    </xf>
    <xf numFmtId="169" fontId="22" fillId="2" borderId="90" xfId="4" applyNumberFormat="1" applyFont="1" applyFill="1" applyBorder="1" applyAlignment="1">
      <alignment horizontal="left" vertical="center" shrinkToFit="1"/>
    </xf>
    <xf numFmtId="169" fontId="22" fillId="2" borderId="91" xfId="4" applyNumberFormat="1" applyFont="1" applyFill="1" applyBorder="1" applyAlignment="1">
      <alignment horizontal="left" vertical="center" shrinkToFit="1"/>
    </xf>
    <xf numFmtId="0" fontId="22" fillId="2" borderId="2" xfId="4" applyFont="1" applyFill="1" applyBorder="1" applyAlignment="1">
      <alignment horizontal="center"/>
    </xf>
    <xf numFmtId="14" fontId="22" fillId="0" borderId="2" xfId="4" applyNumberFormat="1" applyFont="1" applyBorder="1" applyAlignment="1" applyProtection="1">
      <alignment horizontal="center" vertical="center"/>
      <protection locked="0"/>
    </xf>
    <xf numFmtId="0" fontId="22" fillId="0" borderId="2" xfId="4" applyFont="1" applyBorder="1" applyAlignment="1" applyProtection="1">
      <alignment horizontal="center" vertical="center"/>
      <protection locked="0"/>
    </xf>
    <xf numFmtId="0" fontId="22" fillId="2" borderId="39" xfId="4" applyFont="1" applyFill="1" applyBorder="1" applyAlignment="1">
      <alignment horizontal="left" vertical="center" indent="1"/>
    </xf>
    <xf numFmtId="0" fontId="22" fillId="2" borderId="40" xfId="4" applyFont="1" applyFill="1" applyBorder="1" applyAlignment="1">
      <alignment horizontal="left" vertical="center" indent="1"/>
    </xf>
    <xf numFmtId="0" fontId="22" fillId="2" borderId="92" xfId="4" applyFont="1" applyFill="1" applyBorder="1" applyAlignment="1">
      <alignment horizontal="left" vertical="center" indent="1"/>
    </xf>
    <xf numFmtId="0" fontId="22" fillId="2" borderId="39" xfId="4" applyFont="1" applyFill="1" applyBorder="1" applyAlignment="1">
      <alignment horizontal="center" vertical="center"/>
    </xf>
    <xf numFmtId="0" fontId="22" fillId="2" borderId="40" xfId="4" applyFont="1" applyFill="1" applyBorder="1" applyAlignment="1">
      <alignment horizontal="center" vertical="center"/>
    </xf>
    <xf numFmtId="0" fontId="22" fillId="2" borderId="93" xfId="4" applyFont="1" applyFill="1" applyBorder="1" applyAlignment="1">
      <alignment horizontal="center" vertical="center"/>
    </xf>
    <xf numFmtId="0" fontId="23" fillId="2" borderId="92" xfId="4" applyFont="1" applyFill="1" applyBorder="1" applyAlignment="1">
      <alignment horizontal="center"/>
    </xf>
    <xf numFmtId="0" fontId="22" fillId="2" borderId="4" xfId="4" applyFont="1" applyFill="1" applyBorder="1" applyAlignment="1">
      <alignment horizontal="left" vertical="center" wrapText="1" indent="1"/>
    </xf>
    <xf numFmtId="0" fontId="22" fillId="2" borderId="13" xfId="4" applyFont="1" applyFill="1" applyBorder="1" applyAlignment="1">
      <alignment horizontal="left" vertical="center" indent="1"/>
    </xf>
    <xf numFmtId="0" fontId="22" fillId="2" borderId="14" xfId="4" applyFont="1" applyFill="1" applyBorder="1" applyAlignment="1">
      <alignment horizontal="left" vertical="center" indent="1"/>
    </xf>
    <xf numFmtId="0" fontId="22" fillId="2" borderId="5" xfId="4" applyFont="1" applyFill="1" applyBorder="1" applyAlignment="1">
      <alignment horizontal="center" vertical="center" wrapText="1"/>
    </xf>
    <xf numFmtId="0" fontId="22" fillId="2" borderId="2" xfId="4" applyFont="1" applyFill="1" applyBorder="1" applyAlignment="1">
      <alignment vertical="center"/>
    </xf>
    <xf numFmtId="0" fontId="22" fillId="2" borderId="3" xfId="4" applyFont="1" applyFill="1" applyBorder="1" applyAlignment="1">
      <alignment vertical="center"/>
    </xf>
    <xf numFmtId="0" fontId="22" fillId="2" borderId="6" xfId="4" applyFont="1" applyFill="1" applyBorder="1" applyAlignment="1">
      <alignment horizontal="center" vertical="center" wrapText="1"/>
    </xf>
    <xf numFmtId="0" fontId="22" fillId="2" borderId="41" xfId="4" applyFont="1" applyFill="1" applyBorder="1" applyAlignment="1">
      <alignment vertical="center"/>
    </xf>
    <xf numFmtId="0" fontId="22" fillId="2" borderId="43" xfId="4" applyFont="1" applyFill="1" applyBorder="1" applyAlignment="1">
      <alignment vertical="center"/>
    </xf>
    <xf numFmtId="0" fontId="22" fillId="2" borderId="79" xfId="4" applyFont="1" applyFill="1" applyBorder="1" applyAlignment="1">
      <alignment horizontal="center" vertical="center" wrapText="1"/>
    </xf>
    <xf numFmtId="0" fontId="22" fillId="2" borderId="58" xfId="4" applyFont="1" applyFill="1" applyBorder="1" applyAlignment="1">
      <alignment horizontal="center" vertical="center" wrapText="1"/>
    </xf>
    <xf numFmtId="0" fontId="22" fillId="2" borderId="74" xfId="4" applyFont="1" applyFill="1" applyBorder="1" applyAlignment="1">
      <alignment horizontal="left" vertical="center" indent="1"/>
    </xf>
    <xf numFmtId="0" fontId="23" fillId="2" borderId="75" xfId="4" applyFont="1" applyFill="1" applyBorder="1" applyAlignment="1">
      <alignment horizontal="left" vertical="center" indent="1"/>
    </xf>
    <xf numFmtId="0" fontId="23" fillId="2" borderId="76" xfId="4" applyFont="1" applyFill="1" applyBorder="1" applyAlignment="1">
      <alignment horizontal="left" vertical="center" indent="1"/>
    </xf>
    <xf numFmtId="4" fontId="17" fillId="2" borderId="30" xfId="0" applyNumberFormat="1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left" vertical="center" wrapText="1"/>
    </xf>
    <xf numFmtId="0" fontId="17" fillId="2" borderId="3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30" xfId="0" applyFont="1" applyFill="1" applyBorder="1" applyAlignment="1">
      <alignment horizontal="center" vertical="center" wrapText="1"/>
    </xf>
    <xf numFmtId="10" fontId="36" fillId="2" borderId="35" xfId="0" applyNumberFormat="1" applyFont="1" applyFill="1" applyBorder="1" applyAlignment="1" applyProtection="1">
      <alignment horizontal="center" vertical="center" shrinkToFit="1"/>
    </xf>
    <xf numFmtId="10" fontId="36" fillId="2" borderId="36" xfId="0" applyNumberFormat="1" applyFont="1" applyFill="1" applyBorder="1" applyAlignment="1" applyProtection="1">
      <alignment horizontal="center" vertical="center" shrinkToFit="1"/>
    </xf>
    <xf numFmtId="10" fontId="36" fillId="2" borderId="37" xfId="0" applyNumberFormat="1" applyFont="1" applyFill="1" applyBorder="1" applyAlignment="1" applyProtection="1">
      <alignment horizontal="center" vertical="center" shrinkToFit="1"/>
    </xf>
    <xf numFmtId="166" fontId="23" fillId="2" borderId="68" xfId="0" applyNumberFormat="1" applyFont="1" applyFill="1" applyBorder="1" applyAlignment="1">
      <alignment horizontal="center" shrinkToFit="1"/>
    </xf>
    <xf numFmtId="166" fontId="23" fillId="2" borderId="36" xfId="0" applyNumberFormat="1" applyFont="1" applyFill="1" applyBorder="1" applyAlignment="1">
      <alignment horizontal="center" shrinkToFit="1"/>
    </xf>
    <xf numFmtId="166" fontId="23" fillId="2" borderId="5" xfId="0" applyNumberFormat="1" applyFont="1" applyFill="1" applyBorder="1" applyAlignment="1">
      <alignment horizontal="center" shrinkToFit="1"/>
    </xf>
    <xf numFmtId="166" fontId="23" fillId="2" borderId="35" xfId="0" applyNumberFormat="1" applyFont="1" applyFill="1" applyBorder="1" applyAlignment="1">
      <alignment horizontal="center" vertical="center" wrapText="1"/>
    </xf>
    <xf numFmtId="166" fontId="23" fillId="2" borderId="36" xfId="0" applyNumberFormat="1" applyFont="1" applyFill="1" applyBorder="1" applyAlignment="1">
      <alignment horizontal="center" vertical="center" wrapText="1"/>
    </xf>
    <xf numFmtId="166" fontId="23" fillId="2" borderId="5" xfId="0" applyNumberFormat="1" applyFont="1" applyFill="1" applyBorder="1" applyAlignment="1">
      <alignment horizontal="center" vertical="center"/>
    </xf>
    <xf numFmtId="0" fontId="22" fillId="2" borderId="71" xfId="0" applyFont="1" applyFill="1" applyBorder="1" applyAlignment="1">
      <alignment horizontal="left" vertical="top" wrapText="1"/>
    </xf>
    <xf numFmtId="0" fontId="22" fillId="2" borderId="16" xfId="0" applyFont="1" applyFill="1" applyBorder="1" applyAlignment="1">
      <alignment horizontal="left" vertical="top" wrapText="1"/>
    </xf>
    <xf numFmtId="0" fontId="22" fillId="2" borderId="66" xfId="0" applyFont="1" applyFill="1" applyBorder="1" applyAlignment="1">
      <alignment horizontal="left" vertical="top" wrapText="1"/>
    </xf>
    <xf numFmtId="0" fontId="23" fillId="2" borderId="26" xfId="0" applyFont="1" applyFill="1" applyBorder="1" applyAlignment="1" applyProtection="1">
      <alignment horizontal="left" vertical="center" wrapText="1"/>
    </xf>
    <xf numFmtId="0" fontId="23" fillId="2" borderId="27" xfId="0" applyFont="1" applyFill="1" applyBorder="1" applyAlignment="1" applyProtection="1">
      <alignment horizontal="left" vertical="center" wrapText="1"/>
    </xf>
    <xf numFmtId="0" fontId="23" fillId="2" borderId="28" xfId="0" applyFont="1" applyFill="1" applyBorder="1" applyAlignment="1" applyProtection="1">
      <alignment horizontal="left" vertical="center" wrapText="1"/>
    </xf>
    <xf numFmtId="0" fontId="23" fillId="2" borderId="29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vertical="center" wrapText="1"/>
    </xf>
    <xf numFmtId="0" fontId="23" fillId="2" borderId="30" xfId="0" applyFont="1" applyFill="1" applyBorder="1" applyAlignment="1" applyProtection="1">
      <alignment horizontal="left" vertical="center" wrapText="1"/>
    </xf>
    <xf numFmtId="0" fontId="23" fillId="2" borderId="31" xfId="0" applyFont="1" applyFill="1" applyBorder="1" applyAlignment="1" applyProtection="1">
      <alignment horizontal="left" vertical="center" wrapText="1"/>
    </xf>
    <xf numFmtId="0" fontId="23" fillId="2" borderId="32" xfId="0" applyFont="1" applyFill="1" applyBorder="1" applyAlignment="1" applyProtection="1">
      <alignment horizontal="left" vertical="center" wrapText="1"/>
    </xf>
    <xf numFmtId="0" fontId="23" fillId="2" borderId="33" xfId="0" applyFont="1" applyFill="1" applyBorder="1" applyAlignment="1" applyProtection="1">
      <alignment horizontal="left" vertical="center" wrapText="1"/>
    </xf>
    <xf numFmtId="166" fontId="36" fillId="2" borderId="35" xfId="0" applyNumberFormat="1" applyFont="1" applyFill="1" applyBorder="1" applyAlignment="1" applyProtection="1">
      <alignment horizontal="center" vertical="center" shrinkToFit="1"/>
    </xf>
    <xf numFmtId="166" fontId="36" fillId="2" borderId="36" xfId="0" applyNumberFormat="1" applyFont="1" applyFill="1" applyBorder="1" applyAlignment="1" applyProtection="1">
      <alignment horizontal="center" vertical="center" shrinkToFit="1"/>
    </xf>
    <xf numFmtId="166" fontId="36" fillId="2" borderId="37" xfId="0" applyNumberFormat="1" applyFont="1" applyFill="1" applyBorder="1" applyAlignment="1" applyProtection="1">
      <alignment horizontal="center" vertical="center" shrinkToFit="1"/>
    </xf>
    <xf numFmtId="4" fontId="23" fillId="2" borderId="61" xfId="0" applyNumberFormat="1" applyFont="1" applyFill="1" applyBorder="1" applyAlignment="1" applyProtection="1">
      <alignment horizontal="center" vertical="center" shrinkToFit="1"/>
    </xf>
    <xf numFmtId="4" fontId="23" fillId="2" borderId="48" xfId="0" applyNumberFormat="1" applyFont="1" applyFill="1" applyBorder="1" applyAlignment="1" applyProtection="1">
      <alignment horizontal="center" vertical="center" shrinkToFit="1"/>
    </xf>
    <xf numFmtId="4" fontId="23" fillId="2" borderId="67" xfId="0" applyNumberFormat="1" applyFont="1" applyFill="1" applyBorder="1" applyAlignment="1" applyProtection="1">
      <alignment horizontal="center" vertical="center" shrinkToFit="1"/>
    </xf>
    <xf numFmtId="4" fontId="23" fillId="2" borderId="70" xfId="0" applyNumberFormat="1" applyFont="1" applyFill="1" applyBorder="1" applyAlignment="1" applyProtection="1">
      <alignment horizontal="center" vertical="center" shrinkToFit="1"/>
    </xf>
    <xf numFmtId="4" fontId="23" fillId="2" borderId="17" xfId="0" applyNumberFormat="1" applyFont="1" applyFill="1" applyBorder="1" applyAlignment="1" applyProtection="1">
      <alignment horizontal="center" vertical="center" shrinkToFit="1"/>
    </xf>
    <xf numFmtId="0" fontId="23" fillId="2" borderId="16" xfId="0" applyFont="1" applyFill="1" applyBorder="1" applyAlignment="1">
      <alignment horizontal="left" vertical="top" wrapText="1"/>
    </xf>
    <xf numFmtId="0" fontId="23" fillId="2" borderId="16" xfId="0" applyFont="1" applyFill="1" applyBorder="1" applyAlignment="1">
      <alignment horizontal="left" vertical="top"/>
    </xf>
    <xf numFmtId="0" fontId="23" fillId="2" borderId="66" xfId="0" applyFont="1" applyFill="1" applyBorder="1" applyAlignment="1">
      <alignment horizontal="left" vertical="top"/>
    </xf>
    <xf numFmtId="0" fontId="23" fillId="2" borderId="26" xfId="0" applyFont="1" applyFill="1" applyBorder="1" applyAlignment="1" applyProtection="1">
      <alignment horizontal="center" vertical="center"/>
    </xf>
    <xf numFmtId="0" fontId="23" fillId="2" borderId="27" xfId="0" applyFont="1" applyFill="1" applyBorder="1" applyAlignment="1" applyProtection="1">
      <alignment horizontal="center" vertical="center"/>
    </xf>
    <xf numFmtId="0" fontId="23" fillId="2" borderId="28" xfId="0" applyFont="1" applyFill="1" applyBorder="1" applyAlignment="1" applyProtection="1">
      <alignment horizontal="center" vertical="center"/>
    </xf>
    <xf numFmtId="0" fontId="23" fillId="2" borderId="29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30" xfId="0" applyFont="1" applyFill="1" applyBorder="1" applyAlignment="1" applyProtection="1">
      <alignment horizontal="center" vertical="center"/>
    </xf>
    <xf numFmtId="0" fontId="23" fillId="2" borderId="31" xfId="0" applyFont="1" applyFill="1" applyBorder="1" applyAlignment="1" applyProtection="1">
      <alignment horizontal="center" vertical="center"/>
    </xf>
    <xf numFmtId="0" fontId="23" fillId="2" borderId="32" xfId="0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 applyProtection="1">
      <alignment horizontal="center" vertical="center"/>
    </xf>
    <xf numFmtId="0" fontId="23" fillId="2" borderId="61" xfId="0" applyFont="1" applyFill="1" applyBorder="1" applyAlignment="1">
      <alignment horizontal="center" vertical="center" wrapText="1"/>
    </xf>
    <xf numFmtId="0" fontId="23" fillId="2" borderId="67" xfId="0" applyFont="1" applyFill="1" applyBorder="1" applyAlignment="1">
      <alignment horizontal="center" vertical="center" wrapText="1"/>
    </xf>
    <xf numFmtId="0" fontId="23" fillId="2" borderId="71" xfId="0" applyFont="1" applyFill="1" applyBorder="1" applyAlignment="1">
      <alignment horizontal="left" vertical="center" wrapText="1" indent="1"/>
    </xf>
    <xf numFmtId="0" fontId="23" fillId="2" borderId="16" xfId="0" applyFont="1" applyFill="1" applyBorder="1" applyAlignment="1">
      <alignment horizontal="left" vertical="center" wrapText="1" indent="1"/>
    </xf>
    <xf numFmtId="0" fontId="23" fillId="2" borderId="66" xfId="0" applyFont="1" applyFill="1" applyBorder="1" applyAlignment="1">
      <alignment horizontal="left" vertical="center" wrapText="1" indent="1"/>
    </xf>
    <xf numFmtId="0" fontId="22" fillId="2" borderId="0" xfId="0" applyFont="1" applyFill="1" applyBorder="1" applyAlignment="1">
      <alignment horizontal="center" vertical="center"/>
    </xf>
    <xf numFmtId="0" fontId="23" fillId="2" borderId="62" xfId="0" applyFont="1" applyFill="1" applyBorder="1" applyAlignment="1">
      <alignment horizontal="center" vertical="center" wrapText="1"/>
    </xf>
    <xf numFmtId="0" fontId="23" fillId="2" borderId="69" xfId="0" applyFont="1" applyFill="1" applyBorder="1" applyAlignment="1">
      <alignment horizontal="center" vertical="center" wrapText="1"/>
    </xf>
    <xf numFmtId="0" fontId="23" fillId="2" borderId="70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2" borderId="67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6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wrapText="1" indent="1"/>
    </xf>
    <xf numFmtId="0" fontId="23" fillId="2" borderId="18" xfId="0" applyFont="1" applyFill="1" applyBorder="1" applyAlignment="1">
      <alignment horizontal="center" vertical="center"/>
    </xf>
    <xf numFmtId="0" fontId="23" fillId="2" borderId="51" xfId="0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shrinkToFit="1"/>
    </xf>
    <xf numFmtId="0" fontId="17" fillId="2" borderId="36" xfId="0" applyFont="1" applyFill="1" applyBorder="1" applyAlignment="1">
      <alignment horizontal="center" shrinkToFit="1"/>
    </xf>
    <xf numFmtId="0" fontId="17" fillId="2" borderId="5" xfId="0" applyFont="1" applyFill="1" applyBorder="1" applyAlignment="1">
      <alignment horizontal="center" shrinkToFit="1"/>
    </xf>
    <xf numFmtId="0" fontId="15" fillId="2" borderId="16" xfId="0" applyFont="1" applyFill="1" applyBorder="1" applyAlignment="1">
      <alignment horizontal="left" vertical="top" wrapText="1" indent="1"/>
    </xf>
    <xf numFmtId="0" fontId="17" fillId="2" borderId="16" xfId="0" applyFont="1" applyFill="1" applyBorder="1" applyAlignment="1">
      <alignment horizontal="left" vertical="top" wrapText="1" indent="1"/>
    </xf>
    <xf numFmtId="0" fontId="17" fillId="2" borderId="16" xfId="0" applyFont="1" applyFill="1" applyBorder="1" applyAlignment="1">
      <alignment horizontal="left" indent="1"/>
    </xf>
    <xf numFmtId="0" fontId="17" fillId="2" borderId="66" xfId="0" applyFont="1" applyFill="1" applyBorder="1" applyAlignment="1">
      <alignment horizontal="left" indent="1"/>
    </xf>
    <xf numFmtId="4" fontId="17" fillId="2" borderId="61" xfId="0" applyNumberFormat="1" applyFont="1" applyFill="1" applyBorder="1" applyAlignment="1">
      <alignment horizontal="center" vertical="center" shrinkToFit="1"/>
    </xf>
    <xf numFmtId="4" fontId="17" fillId="2" borderId="48" xfId="0" applyNumberFormat="1" applyFont="1" applyFill="1" applyBorder="1" applyAlignment="1">
      <alignment horizontal="center" vertical="center" shrinkToFit="1"/>
    </xf>
    <xf numFmtId="4" fontId="17" fillId="2" borderId="67" xfId="0" applyNumberFormat="1" applyFont="1" applyFill="1" applyBorder="1" applyAlignment="1">
      <alignment horizontal="center" vertical="center" shrinkToFit="1"/>
    </xf>
    <xf numFmtId="4" fontId="17" fillId="2" borderId="70" xfId="0" applyNumberFormat="1" applyFont="1" applyFill="1" applyBorder="1" applyAlignment="1">
      <alignment horizontal="center" vertical="center" shrinkToFit="1"/>
    </xf>
    <xf numFmtId="4" fontId="17" fillId="2" borderId="17" xfId="0" applyNumberFormat="1" applyFont="1" applyFill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166" fontId="38" fillId="2" borderId="35" xfId="0" applyNumberFormat="1" applyFont="1" applyFill="1" applyBorder="1" applyAlignment="1">
      <alignment horizontal="center" vertical="center" shrinkToFit="1"/>
    </xf>
    <xf numFmtId="166" fontId="38" fillId="2" borderId="36" xfId="0" applyNumberFormat="1" applyFont="1" applyFill="1" applyBorder="1" applyAlignment="1">
      <alignment horizontal="center" vertical="center" shrinkToFit="1"/>
    </xf>
    <xf numFmtId="166" fontId="38" fillId="2" borderId="37" xfId="0" applyNumberFormat="1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left" wrapText="1" indent="1"/>
    </xf>
    <xf numFmtId="0" fontId="17" fillId="2" borderId="71" xfId="0" applyFont="1" applyFill="1" applyBorder="1" applyAlignment="1">
      <alignment horizontal="left" vertical="center" wrapText="1" indent="1"/>
    </xf>
    <xf numFmtId="0" fontId="17" fillId="2" borderId="16" xfId="0" applyFont="1" applyFill="1" applyBorder="1" applyAlignment="1">
      <alignment horizontal="left" vertical="center" wrapText="1" indent="1"/>
    </xf>
    <xf numFmtId="0" fontId="17" fillId="2" borderId="66" xfId="0" applyFont="1" applyFill="1" applyBorder="1" applyAlignment="1">
      <alignment horizontal="left" vertical="center" wrapText="1" indent="1"/>
    </xf>
    <xf numFmtId="0" fontId="17" fillId="2" borderId="70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6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51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61" xfId="0" applyFont="1" applyFill="1" applyBorder="1" applyAlignment="1">
      <alignment horizontal="center" vertical="center" wrapText="1"/>
    </xf>
    <xf numFmtId="0" fontId="17" fillId="2" borderId="67" xfId="0" applyFont="1" applyFill="1" applyBorder="1" applyAlignment="1">
      <alignment horizontal="center" vertical="center" wrapText="1"/>
    </xf>
    <xf numFmtId="0" fontId="17" fillId="2" borderId="61" xfId="0" applyFont="1" applyFill="1" applyBorder="1" applyAlignment="1">
      <alignment horizontal="center" vertical="center"/>
    </xf>
    <xf numFmtId="0" fontId="17" fillId="2" borderId="111" xfId="0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0" fontId="17" fillId="2" borderId="110" xfId="0" applyFont="1" applyFill="1" applyBorder="1" applyAlignment="1">
      <alignment horizontal="center" vertical="center"/>
    </xf>
    <xf numFmtId="16" fontId="15" fillId="2" borderId="16" xfId="0" applyNumberFormat="1" applyFont="1" applyFill="1" applyBorder="1" applyAlignment="1">
      <alignment horizontal="left" vertical="top" wrapText="1" indent="1"/>
    </xf>
    <xf numFmtId="16" fontId="15" fillId="2" borderId="66" xfId="0" applyNumberFormat="1" applyFont="1" applyFill="1" applyBorder="1" applyAlignment="1">
      <alignment horizontal="left" vertical="top" wrapText="1" indent="1"/>
    </xf>
    <xf numFmtId="0" fontId="17" fillId="2" borderId="62" xfId="0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center" vertical="center" wrapText="1"/>
    </xf>
    <xf numFmtId="0" fontId="17" fillId="2" borderId="57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166" fontId="23" fillId="2" borderId="5" xfId="0" applyNumberFormat="1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/>
    </xf>
    <xf numFmtId="0" fontId="17" fillId="2" borderId="87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116" xfId="0" applyFont="1" applyFill="1" applyBorder="1" applyAlignment="1">
      <alignment horizontal="center" vertical="center"/>
    </xf>
    <xf numFmtId="166" fontId="17" fillId="2" borderId="51" xfId="0" applyNumberFormat="1" applyFont="1" applyFill="1" applyBorder="1" applyAlignment="1">
      <alignment horizontal="center" vertical="center" shrinkToFit="1"/>
    </xf>
    <xf numFmtId="166" fontId="17" fillId="2" borderId="34" xfId="0" applyNumberFormat="1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right" wrapText="1" shrinkToFit="1"/>
    </xf>
    <xf numFmtId="0" fontId="17" fillId="2" borderId="51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86" xfId="0" applyFont="1" applyFill="1" applyBorder="1" applyAlignment="1">
      <alignment horizontal="center" vertical="center" wrapText="1"/>
    </xf>
    <xf numFmtId="0" fontId="17" fillId="2" borderId="87" xfId="0" applyFont="1" applyFill="1" applyBorder="1" applyAlignment="1">
      <alignment horizontal="center" vertical="center" wrapText="1"/>
    </xf>
    <xf numFmtId="0" fontId="17" fillId="2" borderId="72" xfId="0" applyFont="1" applyFill="1" applyBorder="1" applyAlignment="1">
      <alignment horizontal="center" vertical="center" wrapText="1"/>
    </xf>
    <xf numFmtId="0" fontId="17" fillId="2" borderId="52" xfId="0" applyFont="1" applyFill="1" applyBorder="1" applyAlignment="1">
      <alignment horizontal="center" vertical="center"/>
    </xf>
    <xf numFmtId="0" fontId="17" fillId="2" borderId="111" xfId="0" applyFont="1" applyFill="1" applyBorder="1" applyAlignment="1">
      <alignment horizontal="center" vertical="center" wrapText="1"/>
    </xf>
    <xf numFmtId="0" fontId="17" fillId="2" borderId="110" xfId="0" applyFont="1" applyFill="1" applyBorder="1" applyAlignment="1">
      <alignment horizontal="center" vertical="center" wrapText="1"/>
    </xf>
    <xf numFmtId="0" fontId="17" fillId="2" borderId="89" xfId="0" applyFont="1" applyFill="1" applyBorder="1" applyAlignment="1">
      <alignment horizontal="left" vertical="center"/>
    </xf>
    <xf numFmtId="0" fontId="17" fillId="2" borderId="90" xfId="0" applyFont="1" applyFill="1" applyBorder="1" applyAlignment="1">
      <alignment horizontal="left" vertical="center"/>
    </xf>
    <xf numFmtId="0" fontId="17" fillId="2" borderId="91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 applyProtection="1">
      <alignment horizontal="left" indent="1"/>
      <protection locked="0"/>
    </xf>
    <xf numFmtId="49" fontId="10" fillId="0" borderId="32" xfId="0" applyNumberFormat="1" applyFont="1" applyFill="1" applyBorder="1" applyAlignment="1" applyProtection="1">
      <alignment horizontal="left" indent="1"/>
      <protection locked="0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73" xfId="0" applyFont="1" applyFill="1" applyBorder="1" applyAlignment="1">
      <alignment horizontal="left" vertical="center" wrapText="1" indent="1"/>
    </xf>
    <xf numFmtId="0" fontId="17" fillId="2" borderId="71" xfId="0" applyFont="1" applyFill="1" applyBorder="1" applyAlignment="1">
      <alignment horizontal="left" vertical="center" indent="1"/>
    </xf>
    <xf numFmtId="0" fontId="17" fillId="2" borderId="66" xfId="0" applyFont="1" applyFill="1" applyBorder="1" applyAlignment="1">
      <alignment horizontal="left" vertical="center" indent="1"/>
    </xf>
    <xf numFmtId="0" fontId="15" fillId="2" borderId="2" xfId="0" applyFont="1" applyFill="1" applyBorder="1" applyAlignment="1">
      <alignment horizontal="left" vertical="center" indent="1"/>
    </xf>
    <xf numFmtId="0" fontId="17" fillId="2" borderId="70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left" vertical="center" indent="1"/>
    </xf>
    <xf numFmtId="0" fontId="17" fillId="2" borderId="24" xfId="0" applyFont="1" applyFill="1" applyBorder="1" applyAlignment="1">
      <alignment horizontal="left" vertical="center" indent="1"/>
    </xf>
    <xf numFmtId="0" fontId="17" fillId="2" borderId="25" xfId="0" applyFont="1" applyFill="1" applyBorder="1" applyAlignment="1">
      <alignment horizontal="left" vertical="center" indent="1"/>
    </xf>
    <xf numFmtId="0" fontId="17" fillId="2" borderId="35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0" fontId="17" fillId="0" borderId="115" xfId="0" applyFont="1" applyFill="1" applyBorder="1" applyAlignment="1" applyProtection="1">
      <alignment horizontal="left" wrapText="1"/>
      <protection locked="0"/>
    </xf>
    <xf numFmtId="0" fontId="41" fillId="2" borderId="60" xfId="0" applyFont="1" applyFill="1" applyBorder="1" applyAlignment="1" applyProtection="1">
      <alignment horizontal="left"/>
    </xf>
  </cellXfs>
  <cellStyles count="7">
    <cellStyle name="Comma" xfId="6" builtinId="3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Percent" xfId="2" builtinId="5"/>
    <cellStyle name="Percent 2" xfId="5" xr:uid="{00000000-0005-0000-0000-000007000000}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theme="9" tint="0.39997558519241921"/>
    <pageSetUpPr fitToPage="1"/>
  </sheetPr>
  <dimension ref="A1:I93"/>
  <sheetViews>
    <sheetView showGridLines="0" zoomScale="85" zoomScaleNormal="85" zoomScaleSheetLayoutView="55" workbookViewId="0">
      <selection activeCell="B2" sqref="B2:I2"/>
    </sheetView>
  </sheetViews>
  <sheetFormatPr defaultRowHeight="15" x14ac:dyDescent="0.25"/>
  <cols>
    <col min="1" max="1" width="50.7109375" style="70" customWidth="1"/>
    <col min="2" max="8" width="11.7109375" style="70" customWidth="1"/>
    <col min="9" max="9" width="11.7109375" style="174" customWidth="1"/>
    <col min="10" max="16384" width="9.140625" style="70"/>
  </cols>
  <sheetData>
    <row r="1" spans="1:9" ht="22.9" customHeight="1" x14ac:dyDescent="0.25">
      <c r="A1" s="352" t="s">
        <v>36</v>
      </c>
      <c r="B1" s="353"/>
      <c r="C1" s="353"/>
      <c r="D1" s="353"/>
      <c r="E1" s="353"/>
      <c r="F1" s="353"/>
      <c r="G1" s="353"/>
      <c r="H1" s="353"/>
      <c r="I1" s="353"/>
    </row>
    <row r="2" spans="1:9" ht="18" customHeight="1" x14ac:dyDescent="0.2">
      <c r="A2" s="71" t="s">
        <v>21</v>
      </c>
      <c r="B2" s="335"/>
      <c r="C2" s="335"/>
      <c r="D2" s="335"/>
      <c r="E2" s="335"/>
      <c r="F2" s="335"/>
      <c r="G2" s="335"/>
      <c r="H2" s="335"/>
      <c r="I2" s="335"/>
    </row>
    <row r="3" spans="1:9" ht="18" customHeight="1" x14ac:dyDescent="0.2">
      <c r="A3" s="71" t="s">
        <v>37</v>
      </c>
      <c r="B3" s="336"/>
      <c r="C3" s="336"/>
      <c r="D3" s="336"/>
      <c r="E3" s="336"/>
      <c r="F3" s="336"/>
      <c r="G3" s="336"/>
      <c r="H3" s="336"/>
      <c r="I3" s="336"/>
    </row>
    <row r="4" spans="1:9" ht="18" customHeight="1" x14ac:dyDescent="0.2">
      <c r="A4" s="71" t="s">
        <v>38</v>
      </c>
      <c r="B4" s="354">
        <f>I90</f>
        <v>0</v>
      </c>
      <c r="C4" s="355"/>
      <c r="D4" s="355"/>
      <c r="E4" s="355"/>
      <c r="F4" s="355"/>
      <c r="G4" s="355"/>
      <c r="H4" s="355"/>
      <c r="I4" s="356"/>
    </row>
    <row r="5" spans="1:9" ht="18" customHeight="1" thickBot="1" x14ac:dyDescent="0.25">
      <c r="A5" s="71" t="s">
        <v>22</v>
      </c>
      <c r="B5" s="337"/>
      <c r="C5" s="337"/>
      <c r="D5" s="337"/>
      <c r="E5" s="357" t="s">
        <v>23</v>
      </c>
      <c r="F5" s="357"/>
      <c r="G5" s="358"/>
      <c r="H5" s="359"/>
      <c r="I5" s="359"/>
    </row>
    <row r="6" spans="1:9" ht="15" customHeight="1" thickBot="1" x14ac:dyDescent="0.3">
      <c r="A6" s="360" t="s">
        <v>25</v>
      </c>
      <c r="B6" s="361"/>
      <c r="C6" s="361"/>
      <c r="D6" s="361"/>
      <c r="E6" s="362"/>
      <c r="F6" s="363" t="s">
        <v>26</v>
      </c>
      <c r="G6" s="364"/>
      <c r="H6" s="365"/>
      <c r="I6" s="366"/>
    </row>
    <row r="7" spans="1:9" ht="20.45" customHeight="1" x14ac:dyDescent="0.2">
      <c r="A7" s="367" t="s">
        <v>31</v>
      </c>
      <c r="B7" s="370" t="s">
        <v>0</v>
      </c>
      <c r="C7" s="370" t="s">
        <v>24</v>
      </c>
      <c r="D7" s="370" t="s">
        <v>1</v>
      </c>
      <c r="E7" s="373" t="s">
        <v>2</v>
      </c>
      <c r="F7" s="376" t="s">
        <v>39</v>
      </c>
      <c r="G7" s="338" t="s">
        <v>40</v>
      </c>
      <c r="H7" s="339"/>
      <c r="I7" s="342" t="s">
        <v>41</v>
      </c>
    </row>
    <row r="8" spans="1:9" ht="18.600000000000001" customHeight="1" x14ac:dyDescent="0.2">
      <c r="A8" s="368"/>
      <c r="B8" s="371"/>
      <c r="C8" s="371"/>
      <c r="D8" s="371"/>
      <c r="E8" s="374"/>
      <c r="F8" s="376"/>
      <c r="G8" s="340"/>
      <c r="H8" s="341"/>
      <c r="I8" s="342"/>
    </row>
    <row r="9" spans="1:9" ht="43.5" thickBot="1" x14ac:dyDescent="0.25">
      <c r="A9" s="369"/>
      <c r="B9" s="372"/>
      <c r="C9" s="372"/>
      <c r="D9" s="372"/>
      <c r="E9" s="375"/>
      <c r="F9" s="377"/>
      <c r="G9" s="72" t="s">
        <v>34</v>
      </c>
      <c r="H9" s="73" t="s">
        <v>42</v>
      </c>
      <c r="I9" s="342"/>
    </row>
    <row r="10" spans="1:9" s="80" customFormat="1" ht="23.25" customHeight="1" thickBot="1" x14ac:dyDescent="0.25">
      <c r="A10" s="74" t="s">
        <v>43</v>
      </c>
      <c r="B10" s="75"/>
      <c r="C10" s="75"/>
      <c r="D10" s="75"/>
      <c r="E10" s="76"/>
      <c r="F10" s="77"/>
      <c r="G10" s="78"/>
      <c r="H10" s="77"/>
      <c r="I10" s="79"/>
    </row>
    <row r="11" spans="1:9" ht="24.95" customHeight="1" thickBot="1" x14ac:dyDescent="0.25">
      <c r="A11" s="325" t="s">
        <v>44</v>
      </c>
      <c r="B11" s="326"/>
      <c r="C11" s="326"/>
      <c r="D11" s="327"/>
      <c r="E11" s="81">
        <f>SUM(E12:E24)</f>
        <v>0</v>
      </c>
      <c r="F11" s="82">
        <f>SUM(F12:F24)</f>
        <v>0</v>
      </c>
      <c r="G11" s="83">
        <f>SUM(G12:G24)</f>
        <v>0</v>
      </c>
      <c r="H11" s="83">
        <f>SUM(H12:H24)</f>
        <v>0</v>
      </c>
      <c r="I11" s="81">
        <f>SUM(I12:I24)</f>
        <v>0</v>
      </c>
    </row>
    <row r="12" spans="1:9" s="92" customFormat="1" ht="15" customHeight="1" x14ac:dyDescent="0.25">
      <c r="A12" s="84" t="s">
        <v>69</v>
      </c>
      <c r="B12" s="85"/>
      <c r="C12" s="86"/>
      <c r="D12" s="87"/>
      <c r="E12" s="88">
        <f t="shared" ref="E12:E22" si="0">C12*D12</f>
        <v>0</v>
      </c>
      <c r="F12" s="89"/>
      <c r="G12" s="90"/>
      <c r="H12" s="91" t="s">
        <v>4</v>
      </c>
      <c r="I12" s="88">
        <f>F12+G12</f>
        <v>0</v>
      </c>
    </row>
    <row r="13" spans="1:9" ht="15" customHeight="1" x14ac:dyDescent="0.25">
      <c r="A13" s="93" t="s">
        <v>70</v>
      </c>
      <c r="B13" s="94"/>
      <c r="C13" s="95"/>
      <c r="D13" s="96"/>
      <c r="E13" s="88">
        <f t="shared" si="0"/>
        <v>0</v>
      </c>
      <c r="F13" s="97"/>
      <c r="G13" s="98"/>
      <c r="H13" s="91" t="s">
        <v>4</v>
      </c>
      <c r="I13" s="88">
        <f t="shared" ref="I13:I21" si="1">F13+G13</f>
        <v>0</v>
      </c>
    </row>
    <row r="14" spans="1:9" ht="15" customHeight="1" x14ac:dyDescent="0.25">
      <c r="A14" s="93" t="s">
        <v>71</v>
      </c>
      <c r="B14" s="94"/>
      <c r="C14" s="95"/>
      <c r="D14" s="96"/>
      <c r="E14" s="88">
        <f t="shared" si="0"/>
        <v>0</v>
      </c>
      <c r="F14" s="97"/>
      <c r="G14" s="98"/>
      <c r="H14" s="91" t="s">
        <v>4</v>
      </c>
      <c r="I14" s="88">
        <f t="shared" si="1"/>
        <v>0</v>
      </c>
    </row>
    <row r="15" spans="1:9" ht="15" customHeight="1" x14ac:dyDescent="0.25">
      <c r="A15" s="93" t="s">
        <v>72</v>
      </c>
      <c r="B15" s="94"/>
      <c r="C15" s="95"/>
      <c r="D15" s="96"/>
      <c r="E15" s="88">
        <f t="shared" si="0"/>
        <v>0</v>
      </c>
      <c r="F15" s="97"/>
      <c r="G15" s="98"/>
      <c r="H15" s="91" t="s">
        <v>4</v>
      </c>
      <c r="I15" s="88">
        <f t="shared" si="1"/>
        <v>0</v>
      </c>
    </row>
    <row r="16" spans="1:9" ht="15" customHeight="1" x14ac:dyDescent="0.25">
      <c r="A16" s="93" t="s">
        <v>73</v>
      </c>
      <c r="B16" s="94"/>
      <c r="C16" s="95"/>
      <c r="D16" s="96"/>
      <c r="E16" s="88">
        <f t="shared" si="0"/>
        <v>0</v>
      </c>
      <c r="F16" s="99"/>
      <c r="G16" s="98"/>
      <c r="H16" s="91" t="s">
        <v>4</v>
      </c>
      <c r="I16" s="88">
        <f t="shared" si="1"/>
        <v>0</v>
      </c>
    </row>
    <row r="17" spans="1:9" ht="15" customHeight="1" x14ac:dyDescent="0.25">
      <c r="A17" s="93" t="s">
        <v>74</v>
      </c>
      <c r="B17" s="94"/>
      <c r="C17" s="95"/>
      <c r="D17" s="96"/>
      <c r="E17" s="88">
        <f t="shared" si="0"/>
        <v>0</v>
      </c>
      <c r="F17" s="99"/>
      <c r="G17" s="98"/>
      <c r="H17" s="91" t="s">
        <v>4</v>
      </c>
      <c r="I17" s="88">
        <f t="shared" si="1"/>
        <v>0</v>
      </c>
    </row>
    <row r="18" spans="1:9" ht="15" customHeight="1" x14ac:dyDescent="0.25">
      <c r="A18" s="93" t="s">
        <v>75</v>
      </c>
      <c r="B18" s="94"/>
      <c r="C18" s="95"/>
      <c r="D18" s="96"/>
      <c r="E18" s="88">
        <f t="shared" si="0"/>
        <v>0</v>
      </c>
      <c r="F18" s="99"/>
      <c r="G18" s="98"/>
      <c r="H18" s="91" t="s">
        <v>4</v>
      </c>
      <c r="I18" s="88">
        <f t="shared" si="1"/>
        <v>0</v>
      </c>
    </row>
    <row r="19" spans="1:9" ht="15" customHeight="1" x14ac:dyDescent="0.25">
      <c r="A19" s="93" t="s">
        <v>76</v>
      </c>
      <c r="B19" s="94"/>
      <c r="C19" s="95"/>
      <c r="D19" s="96"/>
      <c r="E19" s="88">
        <f t="shared" si="0"/>
        <v>0</v>
      </c>
      <c r="F19" s="99"/>
      <c r="G19" s="98"/>
      <c r="H19" s="91" t="s">
        <v>4</v>
      </c>
      <c r="I19" s="88">
        <f t="shared" si="1"/>
        <v>0</v>
      </c>
    </row>
    <row r="20" spans="1:9" ht="15" customHeight="1" x14ac:dyDescent="0.25">
      <c r="A20" s="93" t="s">
        <v>77</v>
      </c>
      <c r="B20" s="94"/>
      <c r="C20" s="95"/>
      <c r="D20" s="96"/>
      <c r="E20" s="88">
        <f t="shared" si="0"/>
        <v>0</v>
      </c>
      <c r="F20" s="99"/>
      <c r="G20" s="98"/>
      <c r="H20" s="91" t="s">
        <v>4</v>
      </c>
      <c r="I20" s="88">
        <f t="shared" si="1"/>
        <v>0</v>
      </c>
    </row>
    <row r="21" spans="1:9" ht="15" customHeight="1" x14ac:dyDescent="0.25">
      <c r="A21" s="93" t="s">
        <v>107</v>
      </c>
      <c r="B21" s="94"/>
      <c r="C21" s="95"/>
      <c r="D21" s="96"/>
      <c r="E21" s="88">
        <f t="shared" si="0"/>
        <v>0</v>
      </c>
      <c r="F21" s="99"/>
      <c r="G21" s="98"/>
      <c r="H21" s="91" t="s">
        <v>4</v>
      </c>
      <c r="I21" s="88">
        <f t="shared" si="1"/>
        <v>0</v>
      </c>
    </row>
    <row r="22" spans="1:9" ht="15" customHeight="1" x14ac:dyDescent="0.25">
      <c r="A22" s="93" t="s">
        <v>108</v>
      </c>
      <c r="B22" s="94"/>
      <c r="C22" s="95"/>
      <c r="D22" s="96"/>
      <c r="E22" s="88">
        <f t="shared" si="0"/>
        <v>0</v>
      </c>
      <c r="F22" s="99"/>
      <c r="G22" s="98"/>
      <c r="H22" s="91" t="s">
        <v>4</v>
      </c>
      <c r="I22" s="88">
        <f>F22+G22</f>
        <v>0</v>
      </c>
    </row>
    <row r="23" spans="1:9" s="106" customFormat="1" ht="15" customHeight="1" x14ac:dyDescent="0.25">
      <c r="A23" s="100" t="s">
        <v>109</v>
      </c>
      <c r="B23" s="101" t="s">
        <v>4</v>
      </c>
      <c r="C23" s="102" t="s">
        <v>4</v>
      </c>
      <c r="D23" s="103" t="s">
        <v>4</v>
      </c>
      <c r="E23" s="88">
        <f>SUM(E12:E22)*0.8%</f>
        <v>0</v>
      </c>
      <c r="F23" s="104">
        <f>SUM(F12:F22)*0.8%</f>
        <v>0</v>
      </c>
      <c r="G23" s="105">
        <f>SUM(G12:G22)*0.8%</f>
        <v>0</v>
      </c>
      <c r="H23" s="91" t="s">
        <v>4</v>
      </c>
      <c r="I23" s="88">
        <f t="shared" ref="I23:I24" si="2">F23+G23</f>
        <v>0</v>
      </c>
    </row>
    <row r="24" spans="1:9" ht="15" customHeight="1" thickBot="1" x14ac:dyDescent="0.3">
      <c r="A24" s="107" t="s">
        <v>110</v>
      </c>
      <c r="B24" s="108" t="s">
        <v>4</v>
      </c>
      <c r="C24" s="109" t="s">
        <v>4</v>
      </c>
      <c r="D24" s="110" t="s">
        <v>4</v>
      </c>
      <c r="E24" s="111">
        <f>SUM(E12:E22)*33%</f>
        <v>0</v>
      </c>
      <c r="F24" s="112">
        <f>SUM(F12:F22)*33%</f>
        <v>0</v>
      </c>
      <c r="G24" s="113">
        <f>SUM(G12:G22)*33%</f>
        <v>0</v>
      </c>
      <c r="H24" s="114" t="s">
        <v>4</v>
      </c>
      <c r="I24" s="88">
        <f t="shared" si="2"/>
        <v>0</v>
      </c>
    </row>
    <row r="25" spans="1:9" ht="30" customHeight="1" thickBot="1" x14ac:dyDescent="0.25">
      <c r="A25" s="325" t="s">
        <v>45</v>
      </c>
      <c r="B25" s="326"/>
      <c r="C25" s="326"/>
      <c r="D25" s="327"/>
      <c r="E25" s="81">
        <f>SUM(E26:E37)</f>
        <v>0</v>
      </c>
      <c r="F25" s="82">
        <f>SUM(F26:F33)</f>
        <v>0</v>
      </c>
      <c r="G25" s="83">
        <f>SUM(G26:G33)</f>
        <v>0</v>
      </c>
      <c r="H25" s="83">
        <f>SUM(H34:H37)</f>
        <v>0</v>
      </c>
      <c r="I25" s="81">
        <f>SUM(I26:I37)</f>
        <v>0</v>
      </c>
    </row>
    <row r="26" spans="1:9" ht="15" customHeight="1" x14ac:dyDescent="0.25">
      <c r="A26" s="115" t="s">
        <v>78</v>
      </c>
      <c r="B26" s="85"/>
      <c r="C26" s="86"/>
      <c r="D26" s="87"/>
      <c r="E26" s="88">
        <f t="shared" ref="E26:E76" si="3">C26*D26</f>
        <v>0</v>
      </c>
      <c r="F26" s="89"/>
      <c r="G26" s="90"/>
      <c r="H26" s="91" t="s">
        <v>4</v>
      </c>
      <c r="I26" s="88">
        <f>F26+G26</f>
        <v>0</v>
      </c>
    </row>
    <row r="27" spans="1:9" ht="15" customHeight="1" x14ac:dyDescent="0.25">
      <c r="A27" s="115" t="s">
        <v>79</v>
      </c>
      <c r="B27" s="116"/>
      <c r="C27" s="117"/>
      <c r="D27" s="118"/>
      <c r="E27" s="88">
        <f t="shared" si="3"/>
        <v>0</v>
      </c>
      <c r="F27" s="89"/>
      <c r="G27" s="90"/>
      <c r="H27" s="91" t="s">
        <v>4</v>
      </c>
      <c r="I27" s="88">
        <f t="shared" ref="I27:I33" si="4">F27+G27</f>
        <v>0</v>
      </c>
    </row>
    <row r="28" spans="1:9" ht="15" customHeight="1" x14ac:dyDescent="0.25">
      <c r="A28" s="115" t="s">
        <v>80</v>
      </c>
      <c r="B28" s="116"/>
      <c r="C28" s="117"/>
      <c r="D28" s="118"/>
      <c r="E28" s="88">
        <f t="shared" si="3"/>
        <v>0</v>
      </c>
      <c r="F28" s="89"/>
      <c r="G28" s="90"/>
      <c r="H28" s="91" t="s">
        <v>4</v>
      </c>
      <c r="I28" s="88">
        <f t="shared" si="4"/>
        <v>0</v>
      </c>
    </row>
    <row r="29" spans="1:9" ht="15" customHeight="1" x14ac:dyDescent="0.25">
      <c r="A29" s="115" t="s">
        <v>81</v>
      </c>
      <c r="B29" s="116"/>
      <c r="C29" s="117"/>
      <c r="D29" s="118"/>
      <c r="E29" s="88">
        <f t="shared" si="3"/>
        <v>0</v>
      </c>
      <c r="F29" s="89"/>
      <c r="G29" s="90"/>
      <c r="H29" s="91" t="s">
        <v>4</v>
      </c>
      <c r="I29" s="88">
        <f t="shared" si="4"/>
        <v>0</v>
      </c>
    </row>
    <row r="30" spans="1:9" ht="15" customHeight="1" x14ac:dyDescent="0.25">
      <c r="A30" s="115" t="s">
        <v>82</v>
      </c>
      <c r="B30" s="116"/>
      <c r="C30" s="117"/>
      <c r="D30" s="118"/>
      <c r="E30" s="88">
        <f t="shared" si="3"/>
        <v>0</v>
      </c>
      <c r="F30" s="89"/>
      <c r="G30" s="90"/>
      <c r="H30" s="91" t="s">
        <v>4</v>
      </c>
      <c r="I30" s="88">
        <f t="shared" si="4"/>
        <v>0</v>
      </c>
    </row>
    <row r="31" spans="1:9" ht="15" customHeight="1" x14ac:dyDescent="0.25">
      <c r="A31" s="115" t="s">
        <v>83</v>
      </c>
      <c r="B31" s="116"/>
      <c r="C31" s="117"/>
      <c r="D31" s="118"/>
      <c r="E31" s="88">
        <f t="shared" si="3"/>
        <v>0</v>
      </c>
      <c r="F31" s="89"/>
      <c r="G31" s="90"/>
      <c r="H31" s="91" t="s">
        <v>4</v>
      </c>
      <c r="I31" s="88">
        <f t="shared" si="4"/>
        <v>0</v>
      </c>
    </row>
    <row r="32" spans="1:9" ht="15" customHeight="1" x14ac:dyDescent="0.25">
      <c r="A32" s="119" t="s">
        <v>46</v>
      </c>
      <c r="B32" s="120" t="s">
        <v>4</v>
      </c>
      <c r="C32" s="121" t="s">
        <v>4</v>
      </c>
      <c r="D32" s="122" t="s">
        <v>4</v>
      </c>
      <c r="E32" s="123">
        <f>SUM(E26:E31)*0.8%</f>
        <v>0</v>
      </c>
      <c r="F32" s="124">
        <f>SUM(F26:F31)*0.8%</f>
        <v>0</v>
      </c>
      <c r="G32" s="125">
        <f>SUM(G26:G31)*0.8%</f>
        <v>0</v>
      </c>
      <c r="H32" s="103" t="s">
        <v>4</v>
      </c>
      <c r="I32" s="126">
        <f t="shared" si="4"/>
        <v>0</v>
      </c>
    </row>
    <row r="33" spans="1:9" ht="15" customHeight="1" x14ac:dyDescent="0.25">
      <c r="A33" s="127" t="s">
        <v>47</v>
      </c>
      <c r="B33" s="128" t="s">
        <v>4</v>
      </c>
      <c r="C33" s="129" t="s">
        <v>4</v>
      </c>
      <c r="D33" s="130" t="s">
        <v>4</v>
      </c>
      <c r="E33" s="131">
        <f>SUM(E26:E31)*33%</f>
        <v>0</v>
      </c>
      <c r="F33" s="124">
        <f>SUM(F26:F31)*33%</f>
        <v>0</v>
      </c>
      <c r="G33" s="125">
        <f>SUM(G26:G31)*33%</f>
        <v>0</v>
      </c>
      <c r="H33" s="103" t="s">
        <v>4</v>
      </c>
      <c r="I33" s="88">
        <f t="shared" si="4"/>
        <v>0</v>
      </c>
    </row>
    <row r="34" spans="1:9" ht="15" customHeight="1" x14ac:dyDescent="0.25">
      <c r="A34" s="132" t="s">
        <v>48</v>
      </c>
      <c r="B34" s="133"/>
      <c r="C34" s="134"/>
      <c r="D34" s="135"/>
      <c r="E34" s="131">
        <f>C34*D34</f>
        <v>0</v>
      </c>
      <c r="F34" s="136" t="s">
        <v>4</v>
      </c>
      <c r="G34" s="105" t="s">
        <v>4</v>
      </c>
      <c r="H34" s="137"/>
      <c r="I34" s="131">
        <f>H34</f>
        <v>0</v>
      </c>
    </row>
    <row r="35" spans="1:9" ht="15" customHeight="1" x14ac:dyDescent="0.25">
      <c r="A35" s="132" t="s">
        <v>49</v>
      </c>
      <c r="B35" s="133"/>
      <c r="C35" s="134"/>
      <c r="D35" s="135"/>
      <c r="E35" s="131">
        <f t="shared" ref="E35:E37" si="5">C35*D35</f>
        <v>0</v>
      </c>
      <c r="F35" s="136" t="s">
        <v>4</v>
      </c>
      <c r="G35" s="105" t="s">
        <v>4</v>
      </c>
      <c r="H35" s="137"/>
      <c r="I35" s="131">
        <f t="shared" ref="I35:I37" si="6">H35</f>
        <v>0</v>
      </c>
    </row>
    <row r="36" spans="1:9" ht="15" customHeight="1" x14ac:dyDescent="0.25">
      <c r="A36" s="132" t="s">
        <v>84</v>
      </c>
      <c r="B36" s="133"/>
      <c r="C36" s="134"/>
      <c r="D36" s="135"/>
      <c r="E36" s="131">
        <f t="shared" si="5"/>
        <v>0</v>
      </c>
      <c r="F36" s="136" t="s">
        <v>4</v>
      </c>
      <c r="G36" s="105" t="s">
        <v>4</v>
      </c>
      <c r="H36" s="137"/>
      <c r="I36" s="131">
        <f t="shared" si="6"/>
        <v>0</v>
      </c>
    </row>
    <row r="37" spans="1:9" ht="15" customHeight="1" thickBot="1" x14ac:dyDescent="0.3">
      <c r="A37" s="132" t="s">
        <v>85</v>
      </c>
      <c r="B37" s="133"/>
      <c r="C37" s="134"/>
      <c r="D37" s="135"/>
      <c r="E37" s="131">
        <f t="shared" si="5"/>
        <v>0</v>
      </c>
      <c r="F37" s="138" t="s">
        <v>4</v>
      </c>
      <c r="G37" s="139" t="s">
        <v>4</v>
      </c>
      <c r="H37" s="140"/>
      <c r="I37" s="131">
        <f t="shared" si="6"/>
        <v>0</v>
      </c>
    </row>
    <row r="38" spans="1:9" ht="30" customHeight="1" thickBot="1" x14ac:dyDescent="0.25">
      <c r="A38" s="325" t="s">
        <v>50</v>
      </c>
      <c r="B38" s="333"/>
      <c r="C38" s="333"/>
      <c r="D38" s="334"/>
      <c r="E38" s="81">
        <f>SUM(E39:E76)</f>
        <v>0</v>
      </c>
      <c r="F38" s="82">
        <f>SUM(F39:F76)</f>
        <v>0</v>
      </c>
      <c r="G38" s="83">
        <f>SUM(G39:G76)</f>
        <v>0</v>
      </c>
      <c r="H38" s="141">
        <f>SUM(H39:H76)</f>
        <v>0</v>
      </c>
      <c r="I38" s="81">
        <f>SUM(I39:I76)</f>
        <v>0</v>
      </c>
    </row>
    <row r="39" spans="1:9" ht="15" customHeight="1" x14ac:dyDescent="0.25">
      <c r="A39" s="142" t="s">
        <v>86</v>
      </c>
      <c r="B39" s="116"/>
      <c r="C39" s="117"/>
      <c r="D39" s="118"/>
      <c r="E39" s="88">
        <f t="shared" si="3"/>
        <v>0</v>
      </c>
      <c r="F39" s="89"/>
      <c r="G39" s="90"/>
      <c r="H39" s="91" t="s">
        <v>4</v>
      </c>
      <c r="I39" s="88">
        <f>F39+G39</f>
        <v>0</v>
      </c>
    </row>
    <row r="40" spans="1:9" ht="15" customHeight="1" x14ac:dyDescent="0.25">
      <c r="A40" s="142" t="s">
        <v>87</v>
      </c>
      <c r="B40" s="116"/>
      <c r="C40" s="117"/>
      <c r="D40" s="118"/>
      <c r="E40" s="88">
        <f t="shared" si="3"/>
        <v>0</v>
      </c>
      <c r="F40" s="89"/>
      <c r="G40" s="90"/>
      <c r="H40" s="91" t="s">
        <v>4</v>
      </c>
      <c r="I40" s="88">
        <f t="shared" ref="I40:I76" si="7">F40+G40</f>
        <v>0</v>
      </c>
    </row>
    <row r="41" spans="1:9" ht="15" customHeight="1" x14ac:dyDescent="0.25">
      <c r="A41" s="142" t="s">
        <v>88</v>
      </c>
      <c r="B41" s="116"/>
      <c r="C41" s="117"/>
      <c r="D41" s="118"/>
      <c r="E41" s="88">
        <f t="shared" si="3"/>
        <v>0</v>
      </c>
      <c r="F41" s="89"/>
      <c r="G41" s="90"/>
      <c r="H41" s="91" t="s">
        <v>4</v>
      </c>
      <c r="I41" s="88">
        <f t="shared" si="7"/>
        <v>0</v>
      </c>
    </row>
    <row r="42" spans="1:9" ht="15" customHeight="1" x14ac:dyDescent="0.25">
      <c r="A42" s="142" t="s">
        <v>89</v>
      </c>
      <c r="B42" s="116"/>
      <c r="C42" s="117"/>
      <c r="D42" s="118"/>
      <c r="E42" s="88">
        <f t="shared" si="3"/>
        <v>0</v>
      </c>
      <c r="F42" s="89"/>
      <c r="G42" s="90"/>
      <c r="H42" s="91" t="s">
        <v>4</v>
      </c>
      <c r="I42" s="88">
        <f t="shared" si="7"/>
        <v>0</v>
      </c>
    </row>
    <row r="43" spans="1:9" ht="15" customHeight="1" x14ac:dyDescent="0.25">
      <c r="A43" s="142" t="s">
        <v>90</v>
      </c>
      <c r="B43" s="116"/>
      <c r="C43" s="117"/>
      <c r="D43" s="118"/>
      <c r="E43" s="88">
        <f t="shared" si="3"/>
        <v>0</v>
      </c>
      <c r="F43" s="89"/>
      <c r="G43" s="90"/>
      <c r="H43" s="91" t="s">
        <v>4</v>
      </c>
      <c r="I43" s="88">
        <f t="shared" si="7"/>
        <v>0</v>
      </c>
    </row>
    <row r="44" spans="1:9" ht="15" customHeight="1" x14ac:dyDescent="0.25">
      <c r="A44" s="142" t="s">
        <v>91</v>
      </c>
      <c r="B44" s="116"/>
      <c r="C44" s="117"/>
      <c r="D44" s="118"/>
      <c r="E44" s="88">
        <f t="shared" si="3"/>
        <v>0</v>
      </c>
      <c r="F44" s="89"/>
      <c r="G44" s="90"/>
      <c r="H44" s="91" t="s">
        <v>4</v>
      </c>
      <c r="I44" s="88">
        <f t="shared" si="7"/>
        <v>0</v>
      </c>
    </row>
    <row r="45" spans="1:9" ht="15" customHeight="1" x14ac:dyDescent="0.25">
      <c r="A45" s="144" t="s">
        <v>92</v>
      </c>
      <c r="B45" s="116"/>
      <c r="C45" s="117"/>
      <c r="D45" s="118"/>
      <c r="E45" s="88">
        <f t="shared" si="3"/>
        <v>0</v>
      </c>
      <c r="F45" s="89"/>
      <c r="G45" s="90"/>
      <c r="H45" s="91" t="s">
        <v>4</v>
      </c>
      <c r="I45" s="88">
        <f t="shared" si="7"/>
        <v>0</v>
      </c>
    </row>
    <row r="46" spans="1:9" ht="15" customHeight="1" x14ac:dyDescent="0.25">
      <c r="A46" s="145" t="s">
        <v>93</v>
      </c>
      <c r="B46" s="116"/>
      <c r="C46" s="117"/>
      <c r="D46" s="118"/>
      <c r="E46" s="88">
        <f t="shared" si="3"/>
        <v>0</v>
      </c>
      <c r="F46" s="89"/>
      <c r="G46" s="90"/>
      <c r="H46" s="91" t="s">
        <v>4</v>
      </c>
      <c r="I46" s="88">
        <f t="shared" si="7"/>
        <v>0</v>
      </c>
    </row>
    <row r="47" spans="1:9" ht="15" customHeight="1" x14ac:dyDescent="0.25">
      <c r="A47" s="145" t="s">
        <v>94</v>
      </c>
      <c r="B47" s="116"/>
      <c r="C47" s="117"/>
      <c r="D47" s="118"/>
      <c r="E47" s="88">
        <f t="shared" si="3"/>
        <v>0</v>
      </c>
      <c r="F47" s="89"/>
      <c r="G47" s="90"/>
      <c r="H47" s="91" t="s">
        <v>4</v>
      </c>
      <c r="I47" s="88">
        <f t="shared" si="7"/>
        <v>0</v>
      </c>
    </row>
    <row r="48" spans="1:9" ht="15" customHeight="1" x14ac:dyDescent="0.25">
      <c r="A48" s="144" t="s">
        <v>111</v>
      </c>
      <c r="B48" s="116"/>
      <c r="C48" s="117"/>
      <c r="D48" s="118"/>
      <c r="E48" s="88">
        <f t="shared" si="3"/>
        <v>0</v>
      </c>
      <c r="F48" s="89"/>
      <c r="G48" s="90"/>
      <c r="H48" s="91" t="s">
        <v>4</v>
      </c>
      <c r="I48" s="88">
        <f t="shared" si="7"/>
        <v>0</v>
      </c>
    </row>
    <row r="49" spans="1:9" ht="15" customHeight="1" x14ac:dyDescent="0.25">
      <c r="A49" s="142" t="s">
        <v>112</v>
      </c>
      <c r="B49" s="116"/>
      <c r="C49" s="117"/>
      <c r="D49" s="118"/>
      <c r="E49" s="88">
        <f t="shared" si="3"/>
        <v>0</v>
      </c>
      <c r="F49" s="89"/>
      <c r="G49" s="90"/>
      <c r="H49" s="91" t="s">
        <v>4</v>
      </c>
      <c r="I49" s="88">
        <f t="shared" si="7"/>
        <v>0</v>
      </c>
    </row>
    <row r="50" spans="1:9" ht="15" customHeight="1" x14ac:dyDescent="0.25">
      <c r="A50" s="142" t="s">
        <v>113</v>
      </c>
      <c r="B50" s="116"/>
      <c r="C50" s="117"/>
      <c r="D50" s="118"/>
      <c r="E50" s="88">
        <f t="shared" si="3"/>
        <v>0</v>
      </c>
      <c r="F50" s="89"/>
      <c r="G50" s="90"/>
      <c r="H50" s="91" t="s">
        <v>4</v>
      </c>
      <c r="I50" s="88">
        <f t="shared" si="7"/>
        <v>0</v>
      </c>
    </row>
    <row r="51" spans="1:9" ht="15" customHeight="1" x14ac:dyDescent="0.25">
      <c r="A51" s="142" t="s">
        <v>114</v>
      </c>
      <c r="B51" s="116"/>
      <c r="C51" s="117"/>
      <c r="D51" s="118"/>
      <c r="E51" s="88">
        <f t="shared" si="3"/>
        <v>0</v>
      </c>
      <c r="F51" s="89"/>
      <c r="G51" s="90"/>
      <c r="H51" s="91" t="s">
        <v>4</v>
      </c>
      <c r="I51" s="88">
        <f t="shared" si="7"/>
        <v>0</v>
      </c>
    </row>
    <row r="52" spans="1:9" ht="15" customHeight="1" x14ac:dyDescent="0.25">
      <c r="A52" s="142" t="s">
        <v>115</v>
      </c>
      <c r="B52" s="116"/>
      <c r="C52" s="117"/>
      <c r="D52" s="118"/>
      <c r="E52" s="88">
        <f t="shared" si="3"/>
        <v>0</v>
      </c>
      <c r="F52" s="89"/>
      <c r="G52" s="90"/>
      <c r="H52" s="91" t="s">
        <v>4</v>
      </c>
      <c r="I52" s="88">
        <f t="shared" si="7"/>
        <v>0</v>
      </c>
    </row>
    <row r="53" spans="1:9" ht="15" customHeight="1" x14ac:dyDescent="0.25">
      <c r="A53" s="142" t="s">
        <v>116</v>
      </c>
      <c r="B53" s="116"/>
      <c r="C53" s="117"/>
      <c r="D53" s="118"/>
      <c r="E53" s="88">
        <f t="shared" si="3"/>
        <v>0</v>
      </c>
      <c r="F53" s="89"/>
      <c r="G53" s="90"/>
      <c r="H53" s="91" t="s">
        <v>4</v>
      </c>
      <c r="I53" s="88">
        <f t="shared" si="7"/>
        <v>0</v>
      </c>
    </row>
    <row r="54" spans="1:9" ht="15" customHeight="1" x14ac:dyDescent="0.25">
      <c r="A54" s="142" t="s">
        <v>117</v>
      </c>
      <c r="B54" s="116"/>
      <c r="C54" s="117"/>
      <c r="D54" s="118"/>
      <c r="E54" s="88">
        <f t="shared" si="3"/>
        <v>0</v>
      </c>
      <c r="F54" s="89"/>
      <c r="G54" s="90"/>
      <c r="H54" s="91" t="s">
        <v>4</v>
      </c>
      <c r="I54" s="88">
        <f t="shared" si="7"/>
        <v>0</v>
      </c>
    </row>
    <row r="55" spans="1:9" ht="15" customHeight="1" x14ac:dyDescent="0.25">
      <c r="A55" s="142" t="s">
        <v>118</v>
      </c>
      <c r="B55" s="116"/>
      <c r="C55" s="117"/>
      <c r="D55" s="118"/>
      <c r="E55" s="88">
        <f t="shared" si="3"/>
        <v>0</v>
      </c>
      <c r="F55" s="89"/>
      <c r="G55" s="90"/>
      <c r="H55" s="91" t="s">
        <v>4</v>
      </c>
      <c r="I55" s="88">
        <f t="shared" si="7"/>
        <v>0</v>
      </c>
    </row>
    <row r="56" spans="1:9" ht="15" customHeight="1" x14ac:dyDescent="0.25">
      <c r="A56" s="142" t="s">
        <v>119</v>
      </c>
      <c r="B56" s="116"/>
      <c r="C56" s="117"/>
      <c r="D56" s="118"/>
      <c r="E56" s="88">
        <f t="shared" si="3"/>
        <v>0</v>
      </c>
      <c r="F56" s="89"/>
      <c r="G56" s="90"/>
      <c r="H56" s="91" t="s">
        <v>4</v>
      </c>
      <c r="I56" s="88">
        <f t="shared" si="7"/>
        <v>0</v>
      </c>
    </row>
    <row r="57" spans="1:9" ht="15" customHeight="1" x14ac:dyDescent="0.25">
      <c r="A57" s="142" t="s">
        <v>120</v>
      </c>
      <c r="B57" s="116"/>
      <c r="C57" s="117"/>
      <c r="D57" s="118"/>
      <c r="E57" s="88">
        <f t="shared" si="3"/>
        <v>0</v>
      </c>
      <c r="F57" s="89"/>
      <c r="G57" s="90"/>
      <c r="H57" s="91" t="s">
        <v>4</v>
      </c>
      <c r="I57" s="88">
        <f t="shared" si="7"/>
        <v>0</v>
      </c>
    </row>
    <row r="58" spans="1:9" ht="15" customHeight="1" x14ac:dyDescent="0.25">
      <c r="A58" s="142" t="s">
        <v>121</v>
      </c>
      <c r="B58" s="116"/>
      <c r="C58" s="117"/>
      <c r="D58" s="118"/>
      <c r="E58" s="88">
        <f t="shared" si="3"/>
        <v>0</v>
      </c>
      <c r="F58" s="89"/>
      <c r="G58" s="90"/>
      <c r="H58" s="91" t="s">
        <v>4</v>
      </c>
      <c r="I58" s="88">
        <f t="shared" si="7"/>
        <v>0</v>
      </c>
    </row>
    <row r="59" spans="1:9" ht="15" customHeight="1" x14ac:dyDescent="0.25">
      <c r="A59" s="142" t="s">
        <v>122</v>
      </c>
      <c r="B59" s="116"/>
      <c r="C59" s="117"/>
      <c r="D59" s="118"/>
      <c r="E59" s="88">
        <f t="shared" si="3"/>
        <v>0</v>
      </c>
      <c r="F59" s="89"/>
      <c r="G59" s="90"/>
      <c r="H59" s="91" t="s">
        <v>4</v>
      </c>
      <c r="I59" s="88">
        <f>F59+G59</f>
        <v>0</v>
      </c>
    </row>
    <row r="60" spans="1:9" ht="15" customHeight="1" x14ac:dyDescent="0.25">
      <c r="A60" s="142" t="s">
        <v>123</v>
      </c>
      <c r="B60" s="116"/>
      <c r="C60" s="117"/>
      <c r="D60" s="118"/>
      <c r="E60" s="88">
        <f t="shared" si="3"/>
        <v>0</v>
      </c>
      <c r="F60" s="89"/>
      <c r="G60" s="90"/>
      <c r="H60" s="91" t="s">
        <v>4</v>
      </c>
      <c r="I60" s="88">
        <f t="shared" si="7"/>
        <v>0</v>
      </c>
    </row>
    <row r="61" spans="1:9" ht="15" customHeight="1" x14ac:dyDescent="0.25">
      <c r="A61" s="142" t="s">
        <v>124</v>
      </c>
      <c r="B61" s="116"/>
      <c r="C61" s="117"/>
      <c r="D61" s="118"/>
      <c r="E61" s="88">
        <f t="shared" si="3"/>
        <v>0</v>
      </c>
      <c r="F61" s="89"/>
      <c r="G61" s="90"/>
      <c r="H61" s="91" t="s">
        <v>4</v>
      </c>
      <c r="I61" s="88">
        <f t="shared" si="7"/>
        <v>0</v>
      </c>
    </row>
    <row r="62" spans="1:9" ht="15" customHeight="1" x14ac:dyDescent="0.25">
      <c r="A62" s="142" t="s">
        <v>125</v>
      </c>
      <c r="B62" s="116"/>
      <c r="C62" s="117"/>
      <c r="D62" s="118"/>
      <c r="E62" s="88">
        <f t="shared" si="3"/>
        <v>0</v>
      </c>
      <c r="F62" s="89"/>
      <c r="G62" s="90"/>
      <c r="H62" s="91" t="s">
        <v>4</v>
      </c>
      <c r="I62" s="88">
        <f t="shared" si="7"/>
        <v>0</v>
      </c>
    </row>
    <row r="63" spans="1:9" ht="15" customHeight="1" x14ac:dyDescent="0.25">
      <c r="A63" s="142" t="s">
        <v>126</v>
      </c>
      <c r="B63" s="116"/>
      <c r="C63" s="117"/>
      <c r="D63" s="118"/>
      <c r="E63" s="88">
        <f t="shared" si="3"/>
        <v>0</v>
      </c>
      <c r="F63" s="89"/>
      <c r="G63" s="90"/>
      <c r="H63" s="91" t="s">
        <v>4</v>
      </c>
      <c r="I63" s="88">
        <f t="shared" si="7"/>
        <v>0</v>
      </c>
    </row>
    <row r="64" spans="1:9" ht="15" customHeight="1" x14ac:dyDescent="0.25">
      <c r="A64" s="142" t="s">
        <v>127</v>
      </c>
      <c r="B64" s="116"/>
      <c r="C64" s="117"/>
      <c r="D64" s="118"/>
      <c r="E64" s="88">
        <f t="shared" si="3"/>
        <v>0</v>
      </c>
      <c r="F64" s="89"/>
      <c r="G64" s="90"/>
      <c r="H64" s="91" t="s">
        <v>4</v>
      </c>
      <c r="I64" s="88">
        <f t="shared" si="7"/>
        <v>0</v>
      </c>
    </row>
    <row r="65" spans="1:9" ht="15" customHeight="1" x14ac:dyDescent="0.25">
      <c r="A65" s="142" t="s">
        <v>128</v>
      </c>
      <c r="B65" s="116"/>
      <c r="C65" s="117"/>
      <c r="D65" s="118"/>
      <c r="E65" s="88">
        <f t="shared" si="3"/>
        <v>0</v>
      </c>
      <c r="F65" s="89"/>
      <c r="G65" s="90"/>
      <c r="H65" s="91" t="s">
        <v>4</v>
      </c>
      <c r="I65" s="88">
        <f t="shared" si="7"/>
        <v>0</v>
      </c>
    </row>
    <row r="66" spans="1:9" ht="15" customHeight="1" x14ac:dyDescent="0.25">
      <c r="A66" s="142" t="s">
        <v>129</v>
      </c>
      <c r="B66" s="116"/>
      <c r="C66" s="117"/>
      <c r="D66" s="118"/>
      <c r="E66" s="88">
        <f t="shared" si="3"/>
        <v>0</v>
      </c>
      <c r="F66" s="89"/>
      <c r="G66" s="90"/>
      <c r="H66" s="91" t="s">
        <v>4</v>
      </c>
      <c r="I66" s="88">
        <f t="shared" si="7"/>
        <v>0</v>
      </c>
    </row>
    <row r="67" spans="1:9" ht="15" customHeight="1" x14ac:dyDescent="0.25">
      <c r="A67" s="142" t="s">
        <v>130</v>
      </c>
      <c r="B67" s="116"/>
      <c r="C67" s="117"/>
      <c r="D67" s="118"/>
      <c r="E67" s="88">
        <f t="shared" si="3"/>
        <v>0</v>
      </c>
      <c r="F67" s="89"/>
      <c r="G67" s="90"/>
      <c r="H67" s="91" t="s">
        <v>4</v>
      </c>
      <c r="I67" s="88">
        <f t="shared" si="7"/>
        <v>0</v>
      </c>
    </row>
    <row r="68" spans="1:9" ht="15" customHeight="1" x14ac:dyDescent="0.25">
      <c r="A68" s="142" t="s">
        <v>131</v>
      </c>
      <c r="B68" s="116"/>
      <c r="C68" s="117"/>
      <c r="D68" s="118"/>
      <c r="E68" s="88">
        <f t="shared" si="3"/>
        <v>0</v>
      </c>
      <c r="F68" s="89"/>
      <c r="G68" s="90"/>
      <c r="H68" s="91" t="s">
        <v>4</v>
      </c>
      <c r="I68" s="88">
        <f t="shared" si="7"/>
        <v>0</v>
      </c>
    </row>
    <row r="69" spans="1:9" ht="15" customHeight="1" x14ac:dyDescent="0.25">
      <c r="A69" s="142" t="s">
        <v>132</v>
      </c>
      <c r="B69" s="116"/>
      <c r="C69" s="117"/>
      <c r="D69" s="118"/>
      <c r="E69" s="88">
        <f t="shared" si="3"/>
        <v>0</v>
      </c>
      <c r="F69" s="89"/>
      <c r="G69" s="90"/>
      <c r="H69" s="91" t="s">
        <v>4</v>
      </c>
      <c r="I69" s="88">
        <f t="shared" si="7"/>
        <v>0</v>
      </c>
    </row>
    <row r="70" spans="1:9" ht="15" customHeight="1" x14ac:dyDescent="0.25">
      <c r="A70" s="142" t="s">
        <v>133</v>
      </c>
      <c r="B70" s="116"/>
      <c r="C70" s="117"/>
      <c r="D70" s="118"/>
      <c r="E70" s="88">
        <f t="shared" si="3"/>
        <v>0</v>
      </c>
      <c r="F70" s="89"/>
      <c r="G70" s="90"/>
      <c r="H70" s="91" t="s">
        <v>4</v>
      </c>
      <c r="I70" s="88">
        <f t="shared" si="7"/>
        <v>0</v>
      </c>
    </row>
    <row r="71" spans="1:9" ht="15" customHeight="1" x14ac:dyDescent="0.25">
      <c r="A71" s="142" t="s">
        <v>134</v>
      </c>
      <c r="B71" s="116"/>
      <c r="C71" s="117"/>
      <c r="D71" s="118"/>
      <c r="E71" s="88">
        <f t="shared" si="3"/>
        <v>0</v>
      </c>
      <c r="F71" s="89"/>
      <c r="G71" s="90"/>
      <c r="H71" s="91" t="s">
        <v>4</v>
      </c>
      <c r="I71" s="88">
        <f t="shared" si="7"/>
        <v>0</v>
      </c>
    </row>
    <row r="72" spans="1:9" ht="15" customHeight="1" x14ac:dyDescent="0.25">
      <c r="A72" s="142" t="s">
        <v>135</v>
      </c>
      <c r="B72" s="116"/>
      <c r="C72" s="117"/>
      <c r="D72" s="118"/>
      <c r="E72" s="88">
        <f t="shared" si="3"/>
        <v>0</v>
      </c>
      <c r="F72" s="89"/>
      <c r="G72" s="90"/>
      <c r="H72" s="91" t="s">
        <v>4</v>
      </c>
      <c r="I72" s="88">
        <f t="shared" si="7"/>
        <v>0</v>
      </c>
    </row>
    <row r="73" spans="1:9" ht="15" customHeight="1" x14ac:dyDescent="0.25">
      <c r="A73" s="142" t="s">
        <v>136</v>
      </c>
      <c r="B73" s="116"/>
      <c r="C73" s="117"/>
      <c r="D73" s="118"/>
      <c r="E73" s="88">
        <f t="shared" si="3"/>
        <v>0</v>
      </c>
      <c r="F73" s="89"/>
      <c r="G73" s="90"/>
      <c r="H73" s="91" t="s">
        <v>4</v>
      </c>
      <c r="I73" s="88">
        <f t="shared" si="7"/>
        <v>0</v>
      </c>
    </row>
    <row r="74" spans="1:9" ht="15" customHeight="1" x14ac:dyDescent="0.25">
      <c r="A74" s="142" t="s">
        <v>137</v>
      </c>
      <c r="B74" s="116"/>
      <c r="C74" s="117"/>
      <c r="D74" s="118"/>
      <c r="E74" s="88">
        <f t="shared" si="3"/>
        <v>0</v>
      </c>
      <c r="F74" s="89"/>
      <c r="G74" s="90"/>
      <c r="H74" s="91" t="s">
        <v>4</v>
      </c>
      <c r="I74" s="88">
        <f t="shared" si="7"/>
        <v>0</v>
      </c>
    </row>
    <row r="75" spans="1:9" s="143" customFormat="1" ht="15" customHeight="1" x14ac:dyDescent="0.25">
      <c r="A75" s="142" t="s">
        <v>138</v>
      </c>
      <c r="B75" s="116"/>
      <c r="C75" s="117"/>
      <c r="D75" s="118"/>
      <c r="E75" s="88">
        <f t="shared" si="3"/>
        <v>0</v>
      </c>
      <c r="F75" s="89"/>
      <c r="G75" s="90"/>
      <c r="H75" s="91" t="s">
        <v>4</v>
      </c>
      <c r="I75" s="88">
        <f t="shared" si="7"/>
        <v>0</v>
      </c>
    </row>
    <row r="76" spans="1:9" ht="15" customHeight="1" thickBot="1" x14ac:dyDescent="0.3">
      <c r="A76" s="142" t="s">
        <v>139</v>
      </c>
      <c r="B76" s="116"/>
      <c r="C76" s="117"/>
      <c r="D76" s="118"/>
      <c r="E76" s="88">
        <f t="shared" si="3"/>
        <v>0</v>
      </c>
      <c r="F76" s="89"/>
      <c r="G76" s="90"/>
      <c r="H76" s="91" t="s">
        <v>4</v>
      </c>
      <c r="I76" s="88">
        <f t="shared" si="7"/>
        <v>0</v>
      </c>
    </row>
    <row r="77" spans="1:9" ht="30" customHeight="1" thickBot="1" x14ac:dyDescent="0.25">
      <c r="A77" s="325" t="s">
        <v>51</v>
      </c>
      <c r="B77" s="331"/>
      <c r="C77" s="331"/>
      <c r="D77" s="332"/>
      <c r="E77" s="81">
        <f>SUM(E78:E86)</f>
        <v>0</v>
      </c>
      <c r="F77" s="82">
        <f>SUM(F78:F86)</f>
        <v>0</v>
      </c>
      <c r="G77" s="83">
        <f>SUM(G78:G86)</f>
        <v>0</v>
      </c>
      <c r="H77" s="83">
        <f>SUM(H78:H86)</f>
        <v>0</v>
      </c>
      <c r="I77" s="81">
        <f>SUM(I78:I86)</f>
        <v>0</v>
      </c>
    </row>
    <row r="78" spans="1:9" ht="15" customHeight="1" x14ac:dyDescent="0.25">
      <c r="A78" s="147" t="s">
        <v>95</v>
      </c>
      <c r="B78" s="85"/>
      <c r="C78" s="86"/>
      <c r="D78" s="148"/>
      <c r="E78" s="149">
        <f t="shared" ref="E78:E86" si="8">C78*D78</f>
        <v>0</v>
      </c>
      <c r="F78" s="150"/>
      <c r="G78" s="90"/>
      <c r="H78" s="91" t="s">
        <v>4</v>
      </c>
      <c r="I78" s="149">
        <f>F78+G78</f>
        <v>0</v>
      </c>
    </row>
    <row r="79" spans="1:9" ht="15" customHeight="1" x14ac:dyDescent="0.25">
      <c r="A79" s="144" t="s">
        <v>96</v>
      </c>
      <c r="B79" s="94"/>
      <c r="C79" s="95"/>
      <c r="D79" s="151"/>
      <c r="E79" s="88">
        <f t="shared" si="8"/>
        <v>0</v>
      </c>
      <c r="F79" s="152"/>
      <c r="G79" s="98"/>
      <c r="H79" s="91" t="s">
        <v>4</v>
      </c>
      <c r="I79" s="131">
        <f t="shared" ref="I79:I86" si="9">F79+G79</f>
        <v>0</v>
      </c>
    </row>
    <row r="80" spans="1:9" s="153" customFormat="1" ht="15" customHeight="1" x14ac:dyDescent="0.25">
      <c r="A80" s="144" t="s">
        <v>97</v>
      </c>
      <c r="B80" s="94"/>
      <c r="C80" s="95"/>
      <c r="D80" s="151"/>
      <c r="E80" s="88">
        <f t="shared" si="8"/>
        <v>0</v>
      </c>
      <c r="F80" s="152"/>
      <c r="G80" s="98"/>
      <c r="H80" s="91" t="s">
        <v>4</v>
      </c>
      <c r="I80" s="131">
        <f t="shared" si="9"/>
        <v>0</v>
      </c>
    </row>
    <row r="81" spans="1:9" s="153" customFormat="1" ht="15" customHeight="1" x14ac:dyDescent="0.25">
      <c r="A81" s="144" t="s">
        <v>98</v>
      </c>
      <c r="B81" s="94"/>
      <c r="C81" s="95"/>
      <c r="D81" s="151"/>
      <c r="E81" s="88">
        <f t="shared" si="8"/>
        <v>0</v>
      </c>
      <c r="F81" s="152"/>
      <c r="G81" s="98"/>
      <c r="H81" s="91" t="s">
        <v>4</v>
      </c>
      <c r="I81" s="131">
        <f t="shared" si="9"/>
        <v>0</v>
      </c>
    </row>
    <row r="82" spans="1:9" s="153" customFormat="1" ht="15" customHeight="1" x14ac:dyDescent="0.25">
      <c r="A82" s="144" t="s">
        <v>99</v>
      </c>
      <c r="B82" s="94"/>
      <c r="C82" s="95"/>
      <c r="D82" s="151"/>
      <c r="E82" s="88">
        <f t="shared" si="8"/>
        <v>0</v>
      </c>
      <c r="F82" s="152"/>
      <c r="G82" s="98"/>
      <c r="H82" s="91" t="s">
        <v>4</v>
      </c>
      <c r="I82" s="131">
        <f t="shared" si="9"/>
        <v>0</v>
      </c>
    </row>
    <row r="83" spans="1:9" s="153" customFormat="1" ht="15" customHeight="1" x14ac:dyDescent="0.25">
      <c r="A83" s="144" t="s">
        <v>100</v>
      </c>
      <c r="B83" s="94"/>
      <c r="C83" s="95"/>
      <c r="D83" s="151"/>
      <c r="E83" s="88">
        <f t="shared" si="8"/>
        <v>0</v>
      </c>
      <c r="F83" s="152"/>
      <c r="G83" s="98"/>
      <c r="H83" s="91" t="s">
        <v>4</v>
      </c>
      <c r="I83" s="131">
        <f t="shared" si="9"/>
        <v>0</v>
      </c>
    </row>
    <row r="84" spans="1:9" ht="15" customHeight="1" x14ac:dyDescent="0.25">
      <c r="A84" s="144" t="s">
        <v>101</v>
      </c>
      <c r="B84" s="94"/>
      <c r="C84" s="95"/>
      <c r="D84" s="151"/>
      <c r="E84" s="88">
        <f t="shared" si="8"/>
        <v>0</v>
      </c>
      <c r="F84" s="152"/>
      <c r="G84" s="98"/>
      <c r="H84" s="91" t="s">
        <v>4</v>
      </c>
      <c r="I84" s="131">
        <f t="shared" si="9"/>
        <v>0</v>
      </c>
    </row>
    <row r="85" spans="1:9" ht="15" customHeight="1" x14ac:dyDescent="0.25">
      <c r="A85" s="144" t="s">
        <v>102</v>
      </c>
      <c r="B85" s="94"/>
      <c r="C85" s="95"/>
      <c r="D85" s="151"/>
      <c r="E85" s="88">
        <f t="shared" si="8"/>
        <v>0</v>
      </c>
      <c r="F85" s="152"/>
      <c r="G85" s="98"/>
      <c r="H85" s="91" t="s">
        <v>4</v>
      </c>
      <c r="I85" s="131">
        <f t="shared" si="9"/>
        <v>0</v>
      </c>
    </row>
    <row r="86" spans="1:9" ht="15" customHeight="1" thickBot="1" x14ac:dyDescent="0.3">
      <c r="A86" s="145" t="s">
        <v>103</v>
      </c>
      <c r="B86" s="133"/>
      <c r="C86" s="134"/>
      <c r="D86" s="154"/>
      <c r="E86" s="111">
        <f t="shared" si="8"/>
        <v>0</v>
      </c>
      <c r="F86" s="155"/>
      <c r="G86" s="146"/>
      <c r="H86" s="91" t="s">
        <v>4</v>
      </c>
      <c r="I86" s="156">
        <f t="shared" si="9"/>
        <v>0</v>
      </c>
    </row>
    <row r="87" spans="1:9" ht="17.25" customHeight="1" thickBot="1" x14ac:dyDescent="0.25">
      <c r="A87" s="322" t="s">
        <v>52</v>
      </c>
      <c r="B87" s="323"/>
      <c r="C87" s="323"/>
      <c r="D87" s="324"/>
      <c r="E87" s="302">
        <f>E77+E38+E25+E11</f>
        <v>0</v>
      </c>
      <c r="F87" s="302">
        <f>F77+F38+F25+F11</f>
        <v>0</v>
      </c>
      <c r="G87" s="302">
        <f>G77+G38+G25+G11</f>
        <v>0</v>
      </c>
      <c r="H87" s="302">
        <f>H77+H38+H25+H11</f>
        <v>0</v>
      </c>
      <c r="I87" s="302">
        <f>I77+I38+I25+I11</f>
        <v>0</v>
      </c>
    </row>
    <row r="88" spans="1:9" ht="30" customHeight="1" thickBot="1" x14ac:dyDescent="0.25">
      <c r="A88" s="325" t="s">
        <v>61</v>
      </c>
      <c r="B88" s="326"/>
      <c r="C88" s="326"/>
      <c r="D88" s="327"/>
      <c r="E88" s="81">
        <f>F88</f>
        <v>0</v>
      </c>
      <c r="F88" s="157"/>
      <c r="G88" s="83" t="s">
        <v>4</v>
      </c>
      <c r="H88" s="158" t="s">
        <v>4</v>
      </c>
      <c r="I88" s="81">
        <f>F88</f>
        <v>0</v>
      </c>
    </row>
    <row r="89" spans="1:9" ht="20.100000000000001" customHeight="1" thickBot="1" x14ac:dyDescent="0.25">
      <c r="A89" s="328" t="s">
        <v>53</v>
      </c>
      <c r="B89" s="329"/>
      <c r="C89" s="329"/>
      <c r="D89" s="330"/>
      <c r="E89" s="159" t="s">
        <v>4</v>
      </c>
      <c r="F89" s="160">
        <f>IFERROR(F88/E11,0)</f>
        <v>0</v>
      </c>
      <c r="G89" s="161" t="s">
        <v>4</v>
      </c>
      <c r="H89" s="162" t="s">
        <v>4</v>
      </c>
      <c r="I89" s="159" t="s">
        <v>4</v>
      </c>
    </row>
    <row r="90" spans="1:9" ht="20.100000000000001" customHeight="1" thickBot="1" x14ac:dyDescent="0.25">
      <c r="A90" s="378" t="s">
        <v>54</v>
      </c>
      <c r="B90" s="379"/>
      <c r="C90" s="379"/>
      <c r="D90" s="380"/>
      <c r="E90" s="163">
        <f>E88+E77+E25+E11+E38</f>
        <v>0</v>
      </c>
      <c r="F90" s="163">
        <f>F88+F77+F25+F11+F38</f>
        <v>0</v>
      </c>
      <c r="G90" s="163">
        <f>G77+G25+G11+G38</f>
        <v>0</v>
      </c>
      <c r="H90" s="163">
        <f>H77+H25+H11+H38</f>
        <v>0</v>
      </c>
      <c r="I90" s="163">
        <f>I88+I77+I25+I11+I38</f>
        <v>0</v>
      </c>
    </row>
    <row r="91" spans="1:9" ht="20.100000000000001" customHeight="1" x14ac:dyDescent="0.2">
      <c r="A91" s="346" t="s">
        <v>55</v>
      </c>
      <c r="B91" s="347"/>
      <c r="C91" s="347"/>
      <c r="D91" s="348"/>
      <c r="E91" s="164"/>
      <c r="F91" s="165"/>
      <c r="G91" s="166"/>
      <c r="H91" s="167"/>
      <c r="I91" s="168">
        <f>G90+H90</f>
        <v>0</v>
      </c>
    </row>
    <row r="92" spans="1:9" ht="20.100000000000001" customHeight="1" thickBot="1" x14ac:dyDescent="0.25">
      <c r="A92" s="349" t="s">
        <v>56</v>
      </c>
      <c r="B92" s="350"/>
      <c r="C92" s="350"/>
      <c r="D92" s="351"/>
      <c r="E92" s="164"/>
      <c r="F92" s="169"/>
      <c r="G92" s="306">
        <f>IFERROR(G90/I91,0)</f>
        <v>0</v>
      </c>
      <c r="H92" s="306">
        <f>IFERROR(H90/I91,0)</f>
        <v>0</v>
      </c>
      <c r="I92" s="170">
        <f>IFERROR(I91/I91,0)</f>
        <v>0</v>
      </c>
    </row>
    <row r="93" spans="1:9" ht="20.100000000000001" customHeight="1" thickBot="1" x14ac:dyDescent="0.25">
      <c r="A93" s="343" t="s">
        <v>62</v>
      </c>
      <c r="B93" s="344"/>
      <c r="C93" s="344"/>
      <c r="D93" s="345"/>
      <c r="E93" s="171">
        <v>1</v>
      </c>
      <c r="F93" s="172">
        <f>IFERROR(F90/E90,0)</f>
        <v>0</v>
      </c>
      <c r="G93" s="172">
        <f>IFERROR(G90/E90,0)</f>
        <v>0</v>
      </c>
      <c r="H93" s="172">
        <f>IFERROR(H90/E90,0)</f>
        <v>0</v>
      </c>
      <c r="I93" s="173">
        <f>IFERROR(I90/E90,0)</f>
        <v>0</v>
      </c>
    </row>
  </sheetData>
  <sheetProtection algorithmName="SHA-512" hashValue="hT9hrkDjQa+WCjuxh5k8q1uhL3DNaMBcEUL4KgZn21s6/W3HG8bu6TBUDwGdH0J66u7Mz2sQ0xMsjhE27Y3tyQ==" saltValue="gHYMexj8ZFoxxtoid9vU0A==" spinCount="100000" sheet="1" insertRows="0"/>
  <protectedRanges>
    <protectedRange sqref="B2:I3 B5 G5 A12:D22 F12:G22 A26:D31 F26:G31 H34:H37 A34:D37 A39:D76 A78:D86 F78:G86 F88 F39:G76" name="Range1"/>
  </protectedRanges>
  <mergeCells count="28">
    <mergeCell ref="A93:D93"/>
    <mergeCell ref="A91:D91"/>
    <mergeCell ref="A92:D92"/>
    <mergeCell ref="A1:I1"/>
    <mergeCell ref="B4:I4"/>
    <mergeCell ref="E5:F5"/>
    <mergeCell ref="G5:I5"/>
    <mergeCell ref="A6:E6"/>
    <mergeCell ref="F6:I6"/>
    <mergeCell ref="A7:A9"/>
    <mergeCell ref="B7:B9"/>
    <mergeCell ref="C7:C9"/>
    <mergeCell ref="D7:D9"/>
    <mergeCell ref="E7:E9"/>
    <mergeCell ref="F7:F9"/>
    <mergeCell ref="A90:D90"/>
    <mergeCell ref="B2:I2"/>
    <mergeCell ref="B3:I3"/>
    <mergeCell ref="B5:D5"/>
    <mergeCell ref="G7:H8"/>
    <mergeCell ref="I7:I9"/>
    <mergeCell ref="A87:D87"/>
    <mergeCell ref="A88:D88"/>
    <mergeCell ref="A89:D89"/>
    <mergeCell ref="A77:D77"/>
    <mergeCell ref="A11:D11"/>
    <mergeCell ref="A25:D25"/>
    <mergeCell ref="A38:D38"/>
  </mergeCells>
  <phoneticPr fontId="3" type="noConversion"/>
  <conditionalFormatting sqref="I87 I39:I77">
    <cfRule type="expression" dxfId="87" priority="6" stopIfTrue="1">
      <formula>I39&lt;&gt;E39</formula>
    </cfRule>
  </conditionalFormatting>
  <conditionalFormatting sqref="F88">
    <cfRule type="cellIs" priority="14" stopIfTrue="1" operator="lessThanOrEqual">
      <formula>$E$11*15%</formula>
    </cfRule>
    <cfRule type="cellIs" dxfId="86" priority="15" stopIfTrue="1" operator="greaterThan">
      <formula>$E$11*15%</formula>
    </cfRule>
  </conditionalFormatting>
  <conditionalFormatting sqref="I88 I11:I37">
    <cfRule type="expression" dxfId="85" priority="13" stopIfTrue="1">
      <formula>I11&lt;&gt;E11</formula>
    </cfRule>
  </conditionalFormatting>
  <conditionalFormatting sqref="I78:I86">
    <cfRule type="expression" dxfId="84" priority="12" stopIfTrue="1">
      <formula>I78&lt;&gt;E78</formula>
    </cfRule>
  </conditionalFormatting>
  <conditionalFormatting sqref="F89">
    <cfRule type="cellIs" dxfId="83" priority="11" operator="greaterThan">
      <formula>0.15</formula>
    </cfRule>
  </conditionalFormatting>
  <conditionalFormatting sqref="H92">
    <cfRule type="cellIs" dxfId="82" priority="7" stopIfTrue="1" operator="greaterThan">
      <formula>$I$91*50%</formula>
    </cfRule>
    <cfRule type="cellIs" dxfId="81" priority="8" stopIfTrue="1" operator="lessThanOrEqual">
      <formula>$I$91*50%</formula>
    </cfRule>
  </conditionalFormatting>
  <conditionalFormatting sqref="I90">
    <cfRule type="containsErrors" dxfId="80" priority="16" stopIfTrue="1">
      <formula>ISERROR(I90)</formula>
    </cfRule>
  </conditionalFormatting>
  <conditionalFormatting sqref="F93">
    <cfRule type="cellIs" dxfId="79" priority="5" operator="greaterThan">
      <formula>0.9</formula>
    </cfRule>
  </conditionalFormatting>
  <conditionalFormatting sqref="G92">
    <cfRule type="cellIs" dxfId="78" priority="1" operator="equal">
      <formula>0</formula>
    </cfRule>
    <cfRule type="cellIs" dxfId="77" priority="3" operator="lessThan">
      <formula>0.5</formula>
    </cfRule>
  </conditionalFormatting>
  <dataValidations disablePrompts="1" xWindow="516" yWindow="165" count="2">
    <dataValidation operator="lessThanOrEqual" allowBlank="1" showErrorMessage="1" error="Summa peab olema väiksem kui 15% KÜSK toetusest" sqref="F88" xr:uid="{68C22884-3C22-4D8A-ACEF-AC73ED61F82F}"/>
    <dataValidation type="whole" operator="greaterThanOrEqual" allowBlank="1" showInputMessage="1" showErrorMessage="1" error="Rahaline omafinantseering peab olema vähemalt 20% kulude maksumusest!" sqref="G77:H77" xr:uid="{3EE18034-9C07-4CE6-A6BD-45D8C4D6B94F}">
      <formula1>E77*30%</formula1>
    </dataValidation>
  </dataValidations>
  <pageMargins left="0.74803149606299213" right="0.15748031496062992" top="0.78740157480314965" bottom="0.78740157480314965" header="0.51181102362204722" footer="0.31496062992125984"/>
  <pageSetup paperSize="9" scale="61" orientation="portrait" r:id="rId1"/>
  <headerFooter alignWithMargins="0">
    <oddFooter>&amp;R&amp;A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CE46D-5266-46D2-92F3-3E300E7F5E28}">
  <sheetPr>
    <tabColor theme="9" tint="0.39997558519241921"/>
  </sheetPr>
  <dimension ref="A1:D15"/>
  <sheetViews>
    <sheetView zoomScaleNormal="100" workbookViewId="0">
      <selection activeCell="C7" sqref="C7"/>
    </sheetView>
  </sheetViews>
  <sheetFormatPr defaultRowHeight="12.75" x14ac:dyDescent="0.2"/>
  <cols>
    <col min="1" max="1" width="5.28515625" customWidth="1"/>
    <col min="2" max="2" width="58.28515625" customWidth="1"/>
    <col min="3" max="3" width="17.42578125" customWidth="1"/>
  </cols>
  <sheetData>
    <row r="1" spans="1:4" ht="15" x14ac:dyDescent="0.25">
      <c r="A1" s="42"/>
      <c r="B1" s="44"/>
      <c r="C1" s="44"/>
      <c r="D1" s="239"/>
    </row>
    <row r="2" spans="1:4" ht="15" customHeight="1" x14ac:dyDescent="0.2">
      <c r="A2" s="382" t="str">
        <f>Eelarve!A88</f>
        <v>Toetuse saaja kaudsed kulud (kuni 15% otsestest projekti meeskonna tööjõukuludest)</v>
      </c>
      <c r="B2" s="382"/>
      <c r="C2" s="382"/>
      <c r="D2" s="382"/>
    </row>
    <row r="3" spans="1:4" ht="15" customHeight="1" x14ac:dyDescent="0.2">
      <c r="A3" s="382"/>
      <c r="B3" s="382"/>
      <c r="C3" s="382"/>
      <c r="D3" s="382"/>
    </row>
    <row r="4" spans="1:4" ht="15" customHeight="1" x14ac:dyDescent="0.2">
      <c r="A4" s="316"/>
      <c r="B4" s="316"/>
      <c r="C4" s="321"/>
      <c r="D4" s="316"/>
    </row>
    <row r="5" spans="1:4" ht="15" x14ac:dyDescent="0.2">
      <c r="A5" s="385"/>
      <c r="B5" s="383" t="s">
        <v>106</v>
      </c>
      <c r="C5" s="526" t="s">
        <v>143</v>
      </c>
      <c r="D5" s="243"/>
    </row>
    <row r="6" spans="1:4" ht="15" x14ac:dyDescent="0.25">
      <c r="A6" s="385"/>
      <c r="B6" s="384"/>
      <c r="C6" s="527"/>
      <c r="D6" s="239"/>
    </row>
    <row r="7" spans="1:4" ht="15" x14ac:dyDescent="0.25">
      <c r="A7" s="381"/>
      <c r="B7" s="317"/>
      <c r="C7" s="528"/>
      <c r="D7" s="239"/>
    </row>
    <row r="8" spans="1:4" ht="15" x14ac:dyDescent="0.25">
      <c r="A8" s="381"/>
      <c r="B8" s="317"/>
      <c r="C8" s="317"/>
      <c r="D8" s="239"/>
    </row>
    <row r="9" spans="1:4" ht="15" x14ac:dyDescent="0.25">
      <c r="A9" s="381"/>
      <c r="B9" s="317"/>
      <c r="C9" s="317"/>
      <c r="D9" s="239"/>
    </row>
    <row r="10" spans="1:4" ht="15" x14ac:dyDescent="0.25">
      <c r="A10" s="381"/>
      <c r="B10" s="317"/>
      <c r="C10" s="317"/>
      <c r="D10" s="239"/>
    </row>
    <row r="11" spans="1:4" ht="15" x14ac:dyDescent="0.25">
      <c r="A11" s="381"/>
      <c r="B11" s="317"/>
      <c r="C11" s="317"/>
      <c r="D11" s="239"/>
    </row>
    <row r="12" spans="1:4" ht="15" x14ac:dyDescent="0.25">
      <c r="A12" s="381"/>
      <c r="B12" s="317"/>
      <c r="C12" s="317"/>
      <c r="D12" s="239"/>
    </row>
    <row r="13" spans="1:4" ht="15" x14ac:dyDescent="0.25">
      <c r="A13" s="381"/>
      <c r="B13" s="317"/>
      <c r="C13" s="317"/>
      <c r="D13" s="239"/>
    </row>
    <row r="14" spans="1:4" ht="15" x14ac:dyDescent="0.25">
      <c r="A14" s="381"/>
      <c r="B14" s="319"/>
      <c r="C14" s="317"/>
      <c r="D14" s="239"/>
    </row>
    <row r="15" spans="1:4" ht="15" x14ac:dyDescent="0.25">
      <c r="A15" s="381"/>
      <c r="B15" s="318"/>
      <c r="C15" s="318"/>
      <c r="D15" s="239"/>
    </row>
  </sheetData>
  <sheetProtection algorithmName="SHA-512" hashValue="bKUaE8I+ScdX1GePxXaHwe5IkB5hrJt4zBhqIRSjCvM79nryUEa1dfUEXlowhJa36GqWzksOAThppgteogDjBA==" saltValue="cDdJPKHCW0FsAeAv/+24VA==" spinCount="100000" sheet="1" objects="1" scenarios="1" insertRows="0"/>
  <protectedRanges>
    <protectedRange sqref="B7:C15" name="Range2"/>
  </protectedRanges>
  <mergeCells count="5">
    <mergeCell ref="A7:A15"/>
    <mergeCell ref="A2:D3"/>
    <mergeCell ref="B5:B6"/>
    <mergeCell ref="A5:A6"/>
    <mergeCell ref="C5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-0.249977111117893"/>
    <pageSetUpPr fitToPage="1"/>
  </sheetPr>
  <dimension ref="A1:P144"/>
  <sheetViews>
    <sheetView showGridLines="0" zoomScale="85" zoomScaleNormal="85" workbookViewId="0">
      <pane xSplit="1" ySplit="7" topLeftCell="B92" activePane="bottomRight" state="frozen"/>
      <selection activeCell="A6" sqref="A6:E6"/>
      <selection pane="topRight" activeCell="A6" sqref="A6:E6"/>
      <selection pane="bottomLeft" activeCell="A6" sqref="A6:E6"/>
      <selection pane="bottomRight" activeCell="Q117" sqref="Q117"/>
    </sheetView>
  </sheetViews>
  <sheetFormatPr defaultColWidth="9.140625" defaultRowHeight="15" x14ac:dyDescent="0.25"/>
  <cols>
    <col min="1" max="1" width="16.7109375" style="180" customWidth="1"/>
    <col min="2" max="2" width="9.140625" style="232"/>
    <col min="3" max="4" width="10.42578125" style="232" customWidth="1"/>
    <col min="5" max="5" width="13.85546875" style="232" customWidth="1"/>
    <col min="6" max="6" width="12.140625" style="232" customWidth="1"/>
    <col min="7" max="7" width="11.7109375" style="232" customWidth="1"/>
    <col min="8" max="8" width="48.5703125" style="233" customWidth="1"/>
    <col min="9" max="9" width="12.42578125" style="232" customWidth="1"/>
    <col min="10" max="10" width="11.5703125" style="232" customWidth="1"/>
    <col min="11" max="11" width="8.28515625" style="232" customWidth="1"/>
    <col min="12" max="12" width="6.140625" style="180" customWidth="1"/>
    <col min="13" max="16384" width="9.140625" style="180"/>
  </cols>
  <sheetData>
    <row r="1" spans="1:12" ht="17.25" customHeight="1" x14ac:dyDescent="0.25">
      <c r="A1" s="175"/>
      <c r="B1" s="432">
        <f>Eelarve!B2</f>
        <v>0</v>
      </c>
      <c r="C1" s="432"/>
      <c r="D1" s="432"/>
      <c r="E1" s="432"/>
      <c r="F1" s="432"/>
      <c r="G1" s="432"/>
      <c r="H1" s="176"/>
      <c r="I1" s="177"/>
      <c r="J1" s="178"/>
      <c r="K1" s="310"/>
      <c r="L1" s="179"/>
    </row>
    <row r="2" spans="1:12" ht="14.25" customHeight="1" x14ac:dyDescent="0.25">
      <c r="A2" s="175" t="str">
        <f>Eelarve!A11</f>
        <v>1. Projekti meeskonna tööjõukulud</v>
      </c>
      <c r="B2" s="178"/>
      <c r="C2" s="178"/>
      <c r="D2" s="178"/>
      <c r="E2" s="178"/>
      <c r="F2" s="178"/>
      <c r="G2" s="181"/>
      <c r="H2" s="441"/>
      <c r="I2" s="182"/>
      <c r="J2" s="183"/>
      <c r="K2" s="183"/>
      <c r="L2" s="179"/>
    </row>
    <row r="3" spans="1:12" ht="15" customHeight="1" x14ac:dyDescent="0.25">
      <c r="A3" s="184" t="s">
        <v>11</v>
      </c>
      <c r="B3" s="185">
        <f>Eelarve!E11</f>
        <v>0</v>
      </c>
      <c r="C3" s="185">
        <f>Eelarve!F11</f>
        <v>0</v>
      </c>
      <c r="D3" s="185">
        <f>Eelarve!G11</f>
        <v>0</v>
      </c>
      <c r="E3" s="186"/>
      <c r="F3" s="178"/>
      <c r="G3" s="187"/>
      <c r="H3" s="441"/>
      <c r="I3" s="177"/>
      <c r="J3" s="188" t="s">
        <v>14</v>
      </c>
      <c r="K3" s="188"/>
      <c r="L3" s="179"/>
    </row>
    <row r="4" spans="1:12" s="190" customFormat="1" ht="17.25" customHeight="1" x14ac:dyDescent="0.2">
      <c r="A4" s="278" t="s">
        <v>12</v>
      </c>
      <c r="B4" s="279"/>
      <c r="C4" s="279">
        <f>C10+C21+C32+C43+C54+C65+C131+C137+C76+C109+C120+C87+C98</f>
        <v>0</v>
      </c>
      <c r="D4" s="279">
        <f>D10+D21+D32+D43+D54+D65+D131+D137+D76+D109+D120+D87+D98</f>
        <v>0</v>
      </c>
      <c r="E4" s="280"/>
      <c r="F4" s="280"/>
      <c r="G4" s="281"/>
      <c r="H4" s="282"/>
      <c r="I4" s="283"/>
      <c r="J4" s="279">
        <f>B3-C4-D4</f>
        <v>0</v>
      </c>
      <c r="K4" s="279"/>
      <c r="L4" s="189"/>
    </row>
    <row r="5" spans="1:12" s="192" customFormat="1" ht="18.75" customHeight="1" x14ac:dyDescent="0.2">
      <c r="A5" s="429" t="s">
        <v>35</v>
      </c>
      <c r="B5" s="435" t="s">
        <v>5</v>
      </c>
      <c r="C5" s="442" t="s">
        <v>6</v>
      </c>
      <c r="D5" s="442"/>
      <c r="E5" s="442"/>
      <c r="F5" s="442"/>
      <c r="G5" s="442"/>
      <c r="H5" s="442"/>
      <c r="I5" s="443"/>
      <c r="J5" s="392" t="s">
        <v>10</v>
      </c>
      <c r="K5" s="392" t="s">
        <v>105</v>
      </c>
      <c r="L5" s="191"/>
    </row>
    <row r="6" spans="1:12" s="192" customFormat="1" ht="18" customHeight="1" x14ac:dyDescent="0.2">
      <c r="A6" s="430"/>
      <c r="B6" s="436"/>
      <c r="C6" s="438" t="s">
        <v>7</v>
      </c>
      <c r="D6" s="439"/>
      <c r="E6" s="427" t="s">
        <v>13</v>
      </c>
      <c r="F6" s="440" t="s">
        <v>8</v>
      </c>
      <c r="G6" s="427" t="s">
        <v>9</v>
      </c>
      <c r="H6" s="427" t="s">
        <v>63</v>
      </c>
      <c r="I6" s="433" t="s">
        <v>32</v>
      </c>
      <c r="J6" s="393"/>
      <c r="K6" s="393"/>
      <c r="L6" s="191"/>
    </row>
    <row r="7" spans="1:12" ht="51" customHeight="1" x14ac:dyDescent="0.25">
      <c r="A7" s="431"/>
      <c r="B7" s="437"/>
      <c r="C7" s="193" t="s">
        <v>58</v>
      </c>
      <c r="D7" s="193" t="s">
        <v>29</v>
      </c>
      <c r="E7" s="428"/>
      <c r="F7" s="437"/>
      <c r="G7" s="428"/>
      <c r="H7" s="428"/>
      <c r="I7" s="434"/>
      <c r="J7" s="394"/>
      <c r="K7" s="394"/>
      <c r="L7" s="179"/>
    </row>
    <row r="8" spans="1:12" x14ac:dyDescent="0.25">
      <c r="A8" s="194"/>
      <c r="B8" s="411">
        <f>Eelarve!E12</f>
        <v>0</v>
      </c>
      <c r="C8" s="411">
        <f>Eelarve!F12</f>
        <v>0</v>
      </c>
      <c r="D8" s="411">
        <f>Eelarve!G12</f>
        <v>0</v>
      </c>
      <c r="E8" s="418"/>
      <c r="F8" s="419"/>
      <c r="G8" s="419"/>
      <c r="H8" s="419"/>
      <c r="I8" s="420"/>
      <c r="J8" s="407">
        <f>B8-C10-D10</f>
        <v>0</v>
      </c>
      <c r="K8" s="386">
        <f>IFERROR(C10/C8,0)</f>
        <v>0</v>
      </c>
      <c r="L8" s="179"/>
    </row>
    <row r="9" spans="1:12" s="196" customFormat="1" ht="2.25" customHeight="1" x14ac:dyDescent="0.2">
      <c r="A9" s="396" t="str">
        <f>Eelarve!A12</f>
        <v xml:space="preserve">1.1. </v>
      </c>
      <c r="B9" s="414"/>
      <c r="C9" s="414"/>
      <c r="D9" s="414"/>
      <c r="E9" s="421"/>
      <c r="F9" s="422"/>
      <c r="G9" s="422"/>
      <c r="H9" s="422"/>
      <c r="I9" s="423"/>
      <c r="J9" s="408"/>
      <c r="K9" s="387"/>
      <c r="L9" s="195"/>
    </row>
    <row r="10" spans="1:12" s="196" customFormat="1" ht="15.75" customHeight="1" x14ac:dyDescent="0.2">
      <c r="A10" s="396"/>
      <c r="B10" s="410"/>
      <c r="C10" s="284">
        <f>SUM(C11:C18)</f>
        <v>0</v>
      </c>
      <c r="D10" s="284">
        <f>SUM(D11:D18)</f>
        <v>0</v>
      </c>
      <c r="E10" s="424"/>
      <c r="F10" s="425"/>
      <c r="G10" s="425"/>
      <c r="H10" s="425"/>
      <c r="I10" s="426"/>
      <c r="J10" s="409"/>
      <c r="K10" s="388"/>
      <c r="L10" s="195"/>
    </row>
    <row r="11" spans="1:12" x14ac:dyDescent="0.25">
      <c r="A11" s="415"/>
      <c r="B11" s="411"/>
      <c r="C11" s="197"/>
      <c r="D11" s="197"/>
      <c r="E11" s="198"/>
      <c r="F11" s="199"/>
      <c r="G11" s="200"/>
      <c r="H11" s="201"/>
      <c r="I11" s="202"/>
      <c r="J11" s="389"/>
      <c r="K11" s="389"/>
      <c r="L11" s="179"/>
    </row>
    <row r="12" spans="1:12" x14ac:dyDescent="0.25">
      <c r="A12" s="415"/>
      <c r="B12" s="411"/>
      <c r="C12" s="197"/>
      <c r="D12" s="197"/>
      <c r="E12" s="198"/>
      <c r="F12" s="199"/>
      <c r="G12" s="200"/>
      <c r="H12" s="201"/>
      <c r="I12" s="202"/>
      <c r="J12" s="390"/>
      <c r="K12" s="390"/>
      <c r="L12" s="179"/>
    </row>
    <row r="13" spans="1:12" x14ac:dyDescent="0.25">
      <c r="A13" s="416"/>
      <c r="B13" s="411"/>
      <c r="C13" s="197"/>
      <c r="D13" s="197"/>
      <c r="E13" s="198"/>
      <c r="F13" s="198"/>
      <c r="G13" s="200"/>
      <c r="H13" s="201"/>
      <c r="I13" s="202"/>
      <c r="J13" s="390"/>
      <c r="K13" s="390"/>
      <c r="L13" s="179"/>
    </row>
    <row r="14" spans="1:12" x14ac:dyDescent="0.25">
      <c r="A14" s="416"/>
      <c r="B14" s="411"/>
      <c r="C14" s="197"/>
      <c r="D14" s="197"/>
      <c r="E14" s="198"/>
      <c r="F14" s="198"/>
      <c r="G14" s="200"/>
      <c r="H14" s="201"/>
      <c r="I14" s="202"/>
      <c r="J14" s="390"/>
      <c r="K14" s="390"/>
      <c r="L14" s="179"/>
    </row>
    <row r="15" spans="1:12" x14ac:dyDescent="0.25">
      <c r="A15" s="416"/>
      <c r="B15" s="411"/>
      <c r="C15" s="197"/>
      <c r="D15" s="197"/>
      <c r="E15" s="198"/>
      <c r="F15" s="198"/>
      <c r="G15" s="200"/>
      <c r="H15" s="201"/>
      <c r="I15" s="202"/>
      <c r="J15" s="390"/>
      <c r="K15" s="390"/>
      <c r="L15" s="179"/>
    </row>
    <row r="16" spans="1:12" x14ac:dyDescent="0.25">
      <c r="A16" s="416"/>
      <c r="B16" s="411"/>
      <c r="C16" s="197"/>
      <c r="D16" s="197" t="s">
        <v>30</v>
      </c>
      <c r="E16" s="198"/>
      <c r="F16" s="198"/>
      <c r="G16" s="200"/>
      <c r="H16" s="201"/>
      <c r="I16" s="202"/>
      <c r="J16" s="390"/>
      <c r="K16" s="390"/>
      <c r="L16" s="179"/>
    </row>
    <row r="17" spans="1:12" x14ac:dyDescent="0.25">
      <c r="A17" s="416"/>
      <c r="B17" s="411"/>
      <c r="C17" s="203"/>
      <c r="D17" s="203"/>
      <c r="E17" s="204"/>
      <c r="F17" s="204"/>
      <c r="G17" s="205"/>
      <c r="H17" s="206"/>
      <c r="I17" s="207"/>
      <c r="J17" s="390"/>
      <c r="K17" s="390"/>
      <c r="L17" s="179"/>
    </row>
    <row r="18" spans="1:12" x14ac:dyDescent="0.25">
      <c r="A18" s="417"/>
      <c r="B18" s="412"/>
      <c r="C18" s="208"/>
      <c r="D18" s="208"/>
      <c r="E18" s="209"/>
      <c r="F18" s="209"/>
      <c r="G18" s="210"/>
      <c r="H18" s="211"/>
      <c r="I18" s="212"/>
      <c r="J18" s="391"/>
      <c r="K18" s="391"/>
      <c r="L18" s="179"/>
    </row>
    <row r="19" spans="1:12" x14ac:dyDescent="0.25">
      <c r="A19" s="194"/>
      <c r="B19" s="213">
        <f>Eelarve!E13</f>
        <v>0</v>
      </c>
      <c r="C19" s="213">
        <f>Eelarve!F13</f>
        <v>0</v>
      </c>
      <c r="D19" s="213">
        <f>Eelarve!G13</f>
        <v>0</v>
      </c>
      <c r="E19" s="214"/>
      <c r="F19" s="215" t="s">
        <v>30</v>
      </c>
      <c r="G19" s="215"/>
      <c r="H19" s="215"/>
      <c r="I19" s="216"/>
      <c r="J19" s="407">
        <f>B19-C21-D21</f>
        <v>0</v>
      </c>
      <c r="K19" s="386">
        <f>IFERROR(C21/C19,0)</f>
        <v>0</v>
      </c>
      <c r="L19" s="179"/>
    </row>
    <row r="20" spans="1:12" ht="5.25" customHeight="1" x14ac:dyDescent="0.25">
      <c r="A20" s="396" t="str">
        <f>Eelarve!A13</f>
        <v xml:space="preserve">1.2. </v>
      </c>
      <c r="B20" s="217"/>
      <c r="C20" s="217"/>
      <c r="D20" s="217"/>
      <c r="E20" s="218"/>
      <c r="F20" s="219"/>
      <c r="G20" s="219"/>
      <c r="H20" s="219"/>
      <c r="I20" s="220"/>
      <c r="J20" s="408"/>
      <c r="K20" s="387"/>
      <c r="L20" s="179"/>
    </row>
    <row r="21" spans="1:12" ht="15" customHeight="1" x14ac:dyDescent="0.25">
      <c r="A21" s="396"/>
      <c r="B21" s="410"/>
      <c r="C21" s="284">
        <f>SUM(C22:C29)</f>
        <v>0</v>
      </c>
      <c r="D21" s="284">
        <f>SUM(D22:D29)</f>
        <v>0</v>
      </c>
      <c r="E21" s="221"/>
      <c r="F21" s="222"/>
      <c r="G21" s="222"/>
      <c r="H21" s="222"/>
      <c r="I21" s="223"/>
      <c r="J21" s="409"/>
      <c r="K21" s="388"/>
      <c r="L21" s="179"/>
    </row>
    <row r="22" spans="1:12" x14ac:dyDescent="0.25">
      <c r="A22" s="415"/>
      <c r="B22" s="411"/>
      <c r="C22" s="197"/>
      <c r="D22" s="197"/>
      <c r="E22" s="198"/>
      <c r="F22" s="199"/>
      <c r="G22" s="200"/>
      <c r="H22" s="201"/>
      <c r="I22" s="202"/>
      <c r="J22" s="389"/>
      <c r="K22" s="389"/>
      <c r="L22" s="179"/>
    </row>
    <row r="23" spans="1:12" x14ac:dyDescent="0.25">
      <c r="A23" s="415"/>
      <c r="B23" s="411"/>
      <c r="C23" s="197"/>
      <c r="D23" s="197"/>
      <c r="E23" s="198"/>
      <c r="F23" s="199"/>
      <c r="G23" s="200"/>
      <c r="H23" s="201"/>
      <c r="I23" s="202"/>
      <c r="J23" s="390"/>
      <c r="K23" s="390"/>
      <c r="L23" s="179"/>
    </row>
    <row r="24" spans="1:12" x14ac:dyDescent="0.25">
      <c r="A24" s="415"/>
      <c r="B24" s="411"/>
      <c r="C24" s="197"/>
      <c r="D24" s="197"/>
      <c r="E24" s="198"/>
      <c r="F24" s="199"/>
      <c r="G24" s="200"/>
      <c r="H24" s="201"/>
      <c r="I24" s="202"/>
      <c r="J24" s="390"/>
      <c r="K24" s="390"/>
      <c r="L24" s="179"/>
    </row>
    <row r="25" spans="1:12" x14ac:dyDescent="0.25">
      <c r="A25" s="415"/>
      <c r="B25" s="411"/>
      <c r="C25" s="197"/>
      <c r="D25" s="197"/>
      <c r="E25" s="198"/>
      <c r="F25" s="199"/>
      <c r="G25" s="200"/>
      <c r="H25" s="201"/>
      <c r="I25" s="202"/>
      <c r="J25" s="390"/>
      <c r="K25" s="390"/>
      <c r="L25" s="179"/>
    </row>
    <row r="26" spans="1:12" x14ac:dyDescent="0.25">
      <c r="A26" s="415"/>
      <c r="B26" s="411"/>
      <c r="C26" s="197"/>
      <c r="D26" s="197"/>
      <c r="E26" s="198"/>
      <c r="F26" s="198"/>
      <c r="G26" s="200"/>
      <c r="H26" s="201"/>
      <c r="I26" s="202"/>
      <c r="J26" s="390"/>
      <c r="K26" s="390"/>
      <c r="L26" s="179"/>
    </row>
    <row r="27" spans="1:12" x14ac:dyDescent="0.25">
      <c r="A27" s="415"/>
      <c r="B27" s="411"/>
      <c r="C27" s="197"/>
      <c r="D27" s="197"/>
      <c r="E27" s="198"/>
      <c r="F27" s="198"/>
      <c r="G27" s="200"/>
      <c r="H27" s="201"/>
      <c r="I27" s="202"/>
      <c r="J27" s="390"/>
      <c r="K27" s="390"/>
      <c r="L27" s="179"/>
    </row>
    <row r="28" spans="1:12" x14ac:dyDescent="0.25">
      <c r="A28" s="416"/>
      <c r="B28" s="411"/>
      <c r="C28" s="197"/>
      <c r="D28" s="197"/>
      <c r="E28" s="198"/>
      <c r="F28" s="198"/>
      <c r="G28" s="200"/>
      <c r="H28" s="201"/>
      <c r="I28" s="202"/>
      <c r="J28" s="390"/>
      <c r="K28" s="390"/>
      <c r="L28" s="179"/>
    </row>
    <row r="29" spans="1:12" x14ac:dyDescent="0.25">
      <c r="A29" s="417"/>
      <c r="B29" s="412"/>
      <c r="C29" s="208"/>
      <c r="D29" s="208"/>
      <c r="E29" s="209"/>
      <c r="F29" s="209"/>
      <c r="G29" s="210"/>
      <c r="H29" s="211"/>
      <c r="I29" s="212"/>
      <c r="J29" s="391"/>
      <c r="K29" s="391"/>
      <c r="L29" s="179"/>
    </row>
    <row r="30" spans="1:12" x14ac:dyDescent="0.25">
      <c r="A30" s="194"/>
      <c r="B30" s="411">
        <f>Eelarve!E14</f>
        <v>0</v>
      </c>
      <c r="C30" s="411">
        <f>Eelarve!F14</f>
        <v>0</v>
      </c>
      <c r="D30" s="411">
        <f>Eelarve!G14</f>
        <v>0</v>
      </c>
      <c r="E30" s="418"/>
      <c r="F30" s="419"/>
      <c r="G30" s="419"/>
      <c r="H30" s="419"/>
      <c r="I30" s="420"/>
      <c r="J30" s="407">
        <f>B30-C32-D32</f>
        <v>0</v>
      </c>
      <c r="K30" s="386">
        <f>IFERROR(C32/C30,0)</f>
        <v>0</v>
      </c>
      <c r="L30" s="179"/>
    </row>
    <row r="31" spans="1:12" ht="6" customHeight="1" x14ac:dyDescent="0.25">
      <c r="A31" s="396" t="str">
        <f>Eelarve!A14</f>
        <v xml:space="preserve">1.3. </v>
      </c>
      <c r="B31" s="414"/>
      <c r="C31" s="414"/>
      <c r="D31" s="414"/>
      <c r="E31" s="421"/>
      <c r="F31" s="422"/>
      <c r="G31" s="422"/>
      <c r="H31" s="422"/>
      <c r="I31" s="423"/>
      <c r="J31" s="408"/>
      <c r="K31" s="387"/>
      <c r="L31" s="179"/>
    </row>
    <row r="32" spans="1:12" ht="15" customHeight="1" x14ac:dyDescent="0.25">
      <c r="A32" s="396"/>
      <c r="B32" s="410"/>
      <c r="C32" s="284">
        <f>SUM(C33:C40)</f>
        <v>0</v>
      </c>
      <c r="D32" s="284">
        <f>SUM(D33:D40)</f>
        <v>0</v>
      </c>
      <c r="E32" s="424"/>
      <c r="F32" s="425"/>
      <c r="G32" s="425"/>
      <c r="H32" s="425"/>
      <c r="I32" s="426"/>
      <c r="J32" s="409"/>
      <c r="K32" s="388"/>
      <c r="L32" s="179"/>
    </row>
    <row r="33" spans="1:12" x14ac:dyDescent="0.25">
      <c r="A33" s="415"/>
      <c r="B33" s="411"/>
      <c r="C33" s="197"/>
      <c r="D33" s="197"/>
      <c r="E33" s="198"/>
      <c r="F33" s="199"/>
      <c r="G33" s="200"/>
      <c r="H33" s="201"/>
      <c r="I33" s="202"/>
      <c r="J33" s="389"/>
      <c r="K33" s="389"/>
      <c r="L33" s="179"/>
    </row>
    <row r="34" spans="1:12" x14ac:dyDescent="0.25">
      <c r="A34" s="415"/>
      <c r="B34" s="411"/>
      <c r="C34" s="197"/>
      <c r="D34" s="197"/>
      <c r="E34" s="198"/>
      <c r="F34" s="199"/>
      <c r="G34" s="200"/>
      <c r="H34" s="201"/>
      <c r="I34" s="202"/>
      <c r="J34" s="390"/>
      <c r="K34" s="390"/>
      <c r="L34" s="179"/>
    </row>
    <row r="35" spans="1:12" x14ac:dyDescent="0.25">
      <c r="A35" s="415"/>
      <c r="B35" s="411"/>
      <c r="C35" s="197"/>
      <c r="D35" s="197"/>
      <c r="E35" s="198"/>
      <c r="F35" s="198"/>
      <c r="G35" s="200"/>
      <c r="H35" s="201"/>
      <c r="I35" s="202"/>
      <c r="J35" s="390"/>
      <c r="K35" s="390"/>
      <c r="L35" s="179"/>
    </row>
    <row r="36" spans="1:12" x14ac:dyDescent="0.25">
      <c r="A36" s="416"/>
      <c r="B36" s="411"/>
      <c r="C36" s="197"/>
      <c r="D36" s="197"/>
      <c r="E36" s="198"/>
      <c r="F36" s="198"/>
      <c r="G36" s="200"/>
      <c r="H36" s="201"/>
      <c r="I36" s="202"/>
      <c r="J36" s="390"/>
      <c r="K36" s="390"/>
      <c r="L36" s="179"/>
    </row>
    <row r="37" spans="1:12" x14ac:dyDescent="0.25">
      <c r="A37" s="416"/>
      <c r="B37" s="411"/>
      <c r="C37" s="197"/>
      <c r="D37" s="197"/>
      <c r="E37" s="198"/>
      <c r="F37" s="198"/>
      <c r="G37" s="200"/>
      <c r="H37" s="201"/>
      <c r="I37" s="202"/>
      <c r="J37" s="390"/>
      <c r="K37" s="390"/>
      <c r="L37" s="179"/>
    </row>
    <row r="38" spans="1:12" x14ac:dyDescent="0.25">
      <c r="A38" s="416"/>
      <c r="B38" s="411"/>
      <c r="C38" s="197"/>
      <c r="D38" s="197"/>
      <c r="E38" s="198"/>
      <c r="F38" s="198"/>
      <c r="G38" s="200"/>
      <c r="H38" s="201"/>
      <c r="I38" s="202"/>
      <c r="J38" s="390"/>
      <c r="K38" s="390"/>
      <c r="L38" s="179"/>
    </row>
    <row r="39" spans="1:12" x14ac:dyDescent="0.25">
      <c r="A39" s="416"/>
      <c r="B39" s="411"/>
      <c r="C39" s="197"/>
      <c r="D39" s="197"/>
      <c r="E39" s="198"/>
      <c r="F39" s="198"/>
      <c r="G39" s="200"/>
      <c r="H39" s="201"/>
      <c r="I39" s="202"/>
      <c r="J39" s="390"/>
      <c r="K39" s="390"/>
      <c r="L39" s="179"/>
    </row>
    <row r="40" spans="1:12" x14ac:dyDescent="0.25">
      <c r="A40" s="417"/>
      <c r="B40" s="412"/>
      <c r="C40" s="208"/>
      <c r="D40" s="208"/>
      <c r="E40" s="209"/>
      <c r="F40" s="209"/>
      <c r="G40" s="210"/>
      <c r="H40" s="211"/>
      <c r="I40" s="212"/>
      <c r="J40" s="391"/>
      <c r="K40" s="391"/>
      <c r="L40" s="179"/>
    </row>
    <row r="41" spans="1:12" collapsed="1" x14ac:dyDescent="0.25">
      <c r="A41" s="194"/>
      <c r="B41" s="411">
        <f>Eelarve!E15</f>
        <v>0</v>
      </c>
      <c r="C41" s="411">
        <f>Eelarve!F15</f>
        <v>0</v>
      </c>
      <c r="D41" s="411">
        <f>Eelarve!G15</f>
        <v>0</v>
      </c>
      <c r="E41" s="418"/>
      <c r="F41" s="419"/>
      <c r="G41" s="419"/>
      <c r="H41" s="419"/>
      <c r="I41" s="420"/>
      <c r="J41" s="407">
        <f>B41-C43-D43</f>
        <v>0</v>
      </c>
      <c r="K41" s="386">
        <f>IFERROR(C43/C41,0)</f>
        <v>0</v>
      </c>
      <c r="L41" s="179"/>
    </row>
    <row r="42" spans="1:12" ht="3.75" customHeight="1" x14ac:dyDescent="0.25">
      <c r="A42" s="396" t="str">
        <f>Eelarve!A15</f>
        <v xml:space="preserve">1.4. </v>
      </c>
      <c r="B42" s="414"/>
      <c r="C42" s="414"/>
      <c r="D42" s="414"/>
      <c r="E42" s="421"/>
      <c r="F42" s="422"/>
      <c r="G42" s="422"/>
      <c r="H42" s="422"/>
      <c r="I42" s="423"/>
      <c r="J42" s="408"/>
      <c r="K42" s="387"/>
      <c r="L42" s="179"/>
    </row>
    <row r="43" spans="1:12" ht="17.25" customHeight="1" x14ac:dyDescent="0.25">
      <c r="A43" s="396"/>
      <c r="B43" s="410"/>
      <c r="C43" s="284">
        <f>SUM(C44:C51)</f>
        <v>0</v>
      </c>
      <c r="D43" s="284">
        <f>SUM(D44:D51)</f>
        <v>0</v>
      </c>
      <c r="E43" s="424"/>
      <c r="F43" s="425"/>
      <c r="G43" s="425"/>
      <c r="H43" s="425"/>
      <c r="I43" s="426"/>
      <c r="J43" s="409"/>
      <c r="K43" s="388"/>
      <c r="L43" s="179"/>
    </row>
    <row r="44" spans="1:12" x14ac:dyDescent="0.25">
      <c r="A44" s="415"/>
      <c r="B44" s="411"/>
      <c r="C44" s="197"/>
      <c r="D44" s="197"/>
      <c r="E44" s="198"/>
      <c r="F44" s="199"/>
      <c r="G44" s="200"/>
      <c r="H44" s="201"/>
      <c r="I44" s="202"/>
      <c r="J44" s="389"/>
      <c r="K44" s="389"/>
      <c r="L44" s="179"/>
    </row>
    <row r="45" spans="1:12" x14ac:dyDescent="0.25">
      <c r="A45" s="415"/>
      <c r="B45" s="411"/>
      <c r="C45" s="197"/>
      <c r="D45" s="197"/>
      <c r="E45" s="198"/>
      <c r="F45" s="199"/>
      <c r="G45" s="200"/>
      <c r="H45" s="201"/>
      <c r="I45" s="202"/>
      <c r="J45" s="390"/>
      <c r="K45" s="390"/>
      <c r="L45" s="179"/>
    </row>
    <row r="46" spans="1:12" x14ac:dyDescent="0.25">
      <c r="A46" s="416"/>
      <c r="B46" s="411"/>
      <c r="C46" s="197"/>
      <c r="D46" s="197"/>
      <c r="E46" s="198"/>
      <c r="F46" s="198"/>
      <c r="G46" s="200"/>
      <c r="H46" s="201"/>
      <c r="I46" s="202"/>
      <c r="J46" s="390"/>
      <c r="K46" s="390"/>
      <c r="L46" s="179"/>
    </row>
    <row r="47" spans="1:12" x14ac:dyDescent="0.25">
      <c r="A47" s="416"/>
      <c r="B47" s="411"/>
      <c r="C47" s="197"/>
      <c r="D47" s="197"/>
      <c r="E47" s="198"/>
      <c r="F47" s="198"/>
      <c r="G47" s="200"/>
      <c r="H47" s="201"/>
      <c r="I47" s="202"/>
      <c r="J47" s="390"/>
      <c r="K47" s="390"/>
      <c r="L47" s="179"/>
    </row>
    <row r="48" spans="1:12" x14ac:dyDescent="0.25">
      <c r="A48" s="416"/>
      <c r="B48" s="411"/>
      <c r="C48" s="197"/>
      <c r="D48" s="197"/>
      <c r="E48" s="198"/>
      <c r="F48" s="198"/>
      <c r="G48" s="200"/>
      <c r="H48" s="201"/>
      <c r="I48" s="202"/>
      <c r="J48" s="390"/>
      <c r="K48" s="390"/>
      <c r="L48" s="179"/>
    </row>
    <row r="49" spans="1:12" x14ac:dyDescent="0.25">
      <c r="A49" s="416"/>
      <c r="B49" s="411"/>
      <c r="C49" s="197"/>
      <c r="D49" s="197"/>
      <c r="E49" s="198"/>
      <c r="F49" s="198"/>
      <c r="G49" s="200"/>
      <c r="H49" s="201"/>
      <c r="I49" s="202"/>
      <c r="J49" s="390"/>
      <c r="K49" s="390"/>
      <c r="L49" s="179"/>
    </row>
    <row r="50" spans="1:12" x14ac:dyDescent="0.25">
      <c r="A50" s="416"/>
      <c r="B50" s="411"/>
      <c r="C50" s="197"/>
      <c r="D50" s="197"/>
      <c r="E50" s="198"/>
      <c r="F50" s="198"/>
      <c r="G50" s="200"/>
      <c r="H50" s="201"/>
      <c r="I50" s="202"/>
      <c r="J50" s="390"/>
      <c r="K50" s="390"/>
      <c r="L50" s="179"/>
    </row>
    <row r="51" spans="1:12" x14ac:dyDescent="0.25">
      <c r="A51" s="417"/>
      <c r="B51" s="412"/>
      <c r="C51" s="208"/>
      <c r="D51" s="208"/>
      <c r="E51" s="209"/>
      <c r="F51" s="209"/>
      <c r="G51" s="210"/>
      <c r="H51" s="211"/>
      <c r="I51" s="212"/>
      <c r="J51" s="391"/>
      <c r="K51" s="391"/>
      <c r="L51" s="179"/>
    </row>
    <row r="52" spans="1:12" x14ac:dyDescent="0.25">
      <c r="A52" s="194"/>
      <c r="B52" s="411">
        <f>Eelarve!E16</f>
        <v>0</v>
      </c>
      <c r="C52" s="411">
        <f>Eelarve!F16</f>
        <v>0</v>
      </c>
      <c r="D52" s="411">
        <f>Eelarve!G16</f>
        <v>0</v>
      </c>
      <c r="E52" s="418"/>
      <c r="F52" s="419"/>
      <c r="G52" s="419"/>
      <c r="H52" s="419"/>
      <c r="I52" s="420"/>
      <c r="J52" s="407">
        <f>B52-C54-D54</f>
        <v>0</v>
      </c>
      <c r="K52" s="386">
        <f>IFERROR(C54/C52,0)</f>
        <v>0</v>
      </c>
      <c r="L52" s="179"/>
    </row>
    <row r="53" spans="1:12" ht="4.5" customHeight="1" x14ac:dyDescent="0.25">
      <c r="A53" s="396" t="str">
        <f>Eelarve!A16</f>
        <v xml:space="preserve">1.5. </v>
      </c>
      <c r="B53" s="414"/>
      <c r="C53" s="414"/>
      <c r="D53" s="414"/>
      <c r="E53" s="421"/>
      <c r="F53" s="422"/>
      <c r="G53" s="422"/>
      <c r="H53" s="422"/>
      <c r="I53" s="423"/>
      <c r="J53" s="408"/>
      <c r="K53" s="387"/>
      <c r="L53" s="179"/>
    </row>
    <row r="54" spans="1:12" ht="14.25" customHeight="1" x14ac:dyDescent="0.25">
      <c r="A54" s="396"/>
      <c r="B54" s="410"/>
      <c r="C54" s="284">
        <f>SUM(C55:C62)</f>
        <v>0</v>
      </c>
      <c r="D54" s="284">
        <f>SUM(D55:D62)</f>
        <v>0</v>
      </c>
      <c r="E54" s="424"/>
      <c r="F54" s="425"/>
      <c r="G54" s="425"/>
      <c r="H54" s="425"/>
      <c r="I54" s="426"/>
      <c r="J54" s="409"/>
      <c r="K54" s="388"/>
      <c r="L54" s="179"/>
    </row>
    <row r="55" spans="1:12" x14ac:dyDescent="0.25">
      <c r="A55" s="415"/>
      <c r="B55" s="411"/>
      <c r="C55" s="197"/>
      <c r="D55" s="197"/>
      <c r="E55" s="198"/>
      <c r="F55" s="199"/>
      <c r="G55" s="224"/>
      <c r="H55" s="225"/>
      <c r="I55" s="202"/>
      <c r="J55" s="389"/>
      <c r="K55" s="389"/>
      <c r="L55" s="179"/>
    </row>
    <row r="56" spans="1:12" x14ac:dyDescent="0.25">
      <c r="A56" s="415"/>
      <c r="B56" s="411"/>
      <c r="C56" s="197"/>
      <c r="D56" s="197"/>
      <c r="E56" s="198"/>
      <c r="F56" s="199"/>
      <c r="G56" s="224"/>
      <c r="H56" s="225"/>
      <c r="I56" s="202"/>
      <c r="J56" s="390"/>
      <c r="K56" s="390"/>
      <c r="L56" s="179"/>
    </row>
    <row r="57" spans="1:12" x14ac:dyDescent="0.25">
      <c r="A57" s="415"/>
      <c r="B57" s="411"/>
      <c r="C57" s="197"/>
      <c r="D57" s="197"/>
      <c r="E57" s="198"/>
      <c r="F57" s="199"/>
      <c r="G57" s="224"/>
      <c r="H57" s="225"/>
      <c r="I57" s="202"/>
      <c r="J57" s="390"/>
      <c r="K57" s="390"/>
      <c r="L57" s="179"/>
    </row>
    <row r="58" spans="1:12" x14ac:dyDescent="0.25">
      <c r="A58" s="415"/>
      <c r="B58" s="411"/>
      <c r="C58" s="197"/>
      <c r="D58" s="197"/>
      <c r="E58" s="198"/>
      <c r="F58" s="198"/>
      <c r="G58" s="224"/>
      <c r="H58" s="225"/>
      <c r="I58" s="202"/>
      <c r="J58" s="390"/>
      <c r="K58" s="390"/>
      <c r="L58" s="179"/>
    </row>
    <row r="59" spans="1:12" x14ac:dyDescent="0.25">
      <c r="A59" s="415"/>
      <c r="B59" s="411"/>
      <c r="C59" s="197"/>
      <c r="D59" s="197"/>
      <c r="E59" s="198"/>
      <c r="F59" s="198"/>
      <c r="G59" s="224"/>
      <c r="H59" s="225"/>
      <c r="I59" s="202"/>
      <c r="J59" s="390"/>
      <c r="K59" s="390"/>
      <c r="L59" s="179"/>
    </row>
    <row r="60" spans="1:12" x14ac:dyDescent="0.25">
      <c r="A60" s="416"/>
      <c r="B60" s="411"/>
      <c r="C60" s="197"/>
      <c r="D60" s="197"/>
      <c r="E60" s="198"/>
      <c r="F60" s="198"/>
      <c r="G60" s="224"/>
      <c r="H60" s="225"/>
      <c r="I60" s="202"/>
      <c r="J60" s="390"/>
      <c r="K60" s="390"/>
      <c r="L60" s="179"/>
    </row>
    <row r="61" spans="1:12" x14ac:dyDescent="0.25">
      <c r="A61" s="416"/>
      <c r="B61" s="411"/>
      <c r="C61" s="197"/>
      <c r="D61" s="197"/>
      <c r="E61" s="198"/>
      <c r="F61" s="198"/>
      <c r="G61" s="224"/>
      <c r="H61" s="225"/>
      <c r="I61" s="202"/>
      <c r="J61" s="390"/>
      <c r="K61" s="390"/>
      <c r="L61" s="179"/>
    </row>
    <row r="62" spans="1:12" x14ac:dyDescent="0.25">
      <c r="A62" s="417"/>
      <c r="B62" s="412"/>
      <c r="C62" s="208"/>
      <c r="D62" s="208"/>
      <c r="E62" s="209"/>
      <c r="F62" s="209"/>
      <c r="G62" s="226"/>
      <c r="H62" s="227"/>
      <c r="I62" s="212"/>
      <c r="J62" s="391"/>
      <c r="K62" s="391"/>
      <c r="L62" s="179"/>
    </row>
    <row r="63" spans="1:12" x14ac:dyDescent="0.25">
      <c r="A63" s="194"/>
      <c r="B63" s="411">
        <f>Eelarve!E17</f>
        <v>0</v>
      </c>
      <c r="C63" s="411">
        <f>Eelarve!F17</f>
        <v>0</v>
      </c>
      <c r="D63" s="411">
        <f>Eelarve!G17</f>
        <v>0</v>
      </c>
      <c r="E63" s="418"/>
      <c r="F63" s="419"/>
      <c r="G63" s="419"/>
      <c r="H63" s="419"/>
      <c r="I63" s="420"/>
      <c r="J63" s="407">
        <f>B63-C65-D65</f>
        <v>0</v>
      </c>
      <c r="K63" s="386">
        <f>IFERROR(C65/C63,0)</f>
        <v>0</v>
      </c>
      <c r="L63" s="179"/>
    </row>
    <row r="64" spans="1:12" ht="4.5" customHeight="1" x14ac:dyDescent="0.25">
      <c r="A64" s="396" t="str">
        <f>Eelarve!A17</f>
        <v xml:space="preserve">1.6. </v>
      </c>
      <c r="B64" s="414"/>
      <c r="C64" s="414"/>
      <c r="D64" s="414"/>
      <c r="E64" s="421"/>
      <c r="F64" s="422"/>
      <c r="G64" s="422"/>
      <c r="H64" s="422"/>
      <c r="I64" s="423"/>
      <c r="J64" s="408"/>
      <c r="K64" s="387"/>
      <c r="L64" s="179"/>
    </row>
    <row r="65" spans="1:16" ht="15.75" customHeight="1" x14ac:dyDescent="0.25">
      <c r="A65" s="396"/>
      <c r="B65" s="410"/>
      <c r="C65" s="284">
        <f>SUM(C66:C73)</f>
        <v>0</v>
      </c>
      <c r="D65" s="284">
        <f>SUM(D66:D73)</f>
        <v>0</v>
      </c>
      <c r="E65" s="424"/>
      <c r="F65" s="425"/>
      <c r="G65" s="425"/>
      <c r="H65" s="425"/>
      <c r="I65" s="426"/>
      <c r="J65" s="409"/>
      <c r="K65" s="388"/>
      <c r="L65" s="179"/>
    </row>
    <row r="66" spans="1:16" x14ac:dyDescent="0.25">
      <c r="A66" s="415"/>
      <c r="B66" s="411"/>
      <c r="C66" s="197"/>
      <c r="D66" s="197"/>
      <c r="E66" s="198"/>
      <c r="F66" s="199"/>
      <c r="G66" s="224"/>
      <c r="H66" s="225"/>
      <c r="I66" s="202"/>
      <c r="J66" s="389"/>
      <c r="K66" s="389"/>
      <c r="L66" s="179"/>
    </row>
    <row r="67" spans="1:16" x14ac:dyDescent="0.25">
      <c r="A67" s="415"/>
      <c r="B67" s="411"/>
      <c r="C67" s="197"/>
      <c r="D67" s="197"/>
      <c r="E67" s="198"/>
      <c r="F67" s="199"/>
      <c r="G67" s="224"/>
      <c r="H67" s="225"/>
      <c r="I67" s="202"/>
      <c r="J67" s="390"/>
      <c r="K67" s="390"/>
      <c r="L67" s="179"/>
    </row>
    <row r="68" spans="1:16" x14ac:dyDescent="0.25">
      <c r="A68" s="415"/>
      <c r="B68" s="411"/>
      <c r="C68" s="197"/>
      <c r="D68" s="197"/>
      <c r="E68" s="198"/>
      <c r="F68" s="199"/>
      <c r="G68" s="224"/>
      <c r="H68" s="225"/>
      <c r="I68" s="202"/>
      <c r="J68" s="390"/>
      <c r="K68" s="390"/>
      <c r="L68" s="179"/>
    </row>
    <row r="69" spans="1:16" x14ac:dyDescent="0.25">
      <c r="A69" s="415"/>
      <c r="B69" s="411"/>
      <c r="C69" s="197"/>
      <c r="D69" s="197"/>
      <c r="E69" s="198"/>
      <c r="F69" s="198"/>
      <c r="G69" s="224"/>
      <c r="H69" s="225"/>
      <c r="I69" s="202"/>
      <c r="J69" s="390"/>
      <c r="K69" s="390"/>
      <c r="L69" s="179"/>
    </row>
    <row r="70" spans="1:16" x14ac:dyDescent="0.25">
      <c r="A70" s="415"/>
      <c r="B70" s="411"/>
      <c r="C70" s="197"/>
      <c r="D70" s="197"/>
      <c r="E70" s="198"/>
      <c r="F70" s="198"/>
      <c r="G70" s="224"/>
      <c r="H70" s="225"/>
      <c r="I70" s="202"/>
      <c r="J70" s="390"/>
      <c r="K70" s="390"/>
      <c r="L70" s="179"/>
    </row>
    <row r="71" spans="1:16" x14ac:dyDescent="0.25">
      <c r="A71" s="415"/>
      <c r="B71" s="411"/>
      <c r="C71" s="197"/>
      <c r="D71" s="197"/>
      <c r="E71" s="198"/>
      <c r="F71" s="198"/>
      <c r="G71" s="224"/>
      <c r="H71" s="225"/>
      <c r="I71" s="202"/>
      <c r="J71" s="390"/>
      <c r="K71" s="390"/>
      <c r="L71" s="179"/>
      <c r="P71" s="180" t="s">
        <v>30</v>
      </c>
    </row>
    <row r="72" spans="1:16" x14ac:dyDescent="0.25">
      <c r="A72" s="416"/>
      <c r="B72" s="411"/>
      <c r="C72" s="197"/>
      <c r="D72" s="197"/>
      <c r="E72" s="198"/>
      <c r="F72" s="198"/>
      <c r="G72" s="224"/>
      <c r="H72" s="225" t="s">
        <v>30</v>
      </c>
      <c r="I72" s="202"/>
      <c r="J72" s="390"/>
      <c r="K72" s="390"/>
      <c r="L72" s="179"/>
    </row>
    <row r="73" spans="1:16" x14ac:dyDescent="0.25">
      <c r="A73" s="417"/>
      <c r="B73" s="412"/>
      <c r="C73" s="208"/>
      <c r="D73" s="208"/>
      <c r="E73" s="209"/>
      <c r="F73" s="209"/>
      <c r="G73" s="226"/>
      <c r="H73" s="227"/>
      <c r="I73" s="212"/>
      <c r="J73" s="391"/>
      <c r="K73" s="391"/>
      <c r="L73" s="179"/>
    </row>
    <row r="74" spans="1:16" x14ac:dyDescent="0.25">
      <c r="A74" s="194"/>
      <c r="B74" s="411">
        <f>Eelarve!E18</f>
        <v>0</v>
      </c>
      <c r="C74" s="411">
        <f>Eelarve!F18</f>
        <v>0</v>
      </c>
      <c r="D74" s="411">
        <f>Eelarve!G18</f>
        <v>0</v>
      </c>
      <c r="E74" s="418"/>
      <c r="F74" s="419"/>
      <c r="G74" s="419"/>
      <c r="H74" s="419"/>
      <c r="I74" s="420"/>
      <c r="J74" s="407">
        <f>B74-C76-D76</f>
        <v>0</v>
      </c>
      <c r="K74" s="386">
        <f>IFERROR(C76/C74,0)</f>
        <v>0</v>
      </c>
      <c r="L74" s="179"/>
    </row>
    <row r="75" spans="1:16" ht="4.5" customHeight="1" x14ac:dyDescent="0.25">
      <c r="A75" s="396" t="str">
        <f>Eelarve!A18</f>
        <v xml:space="preserve">1.7. </v>
      </c>
      <c r="B75" s="414"/>
      <c r="C75" s="414"/>
      <c r="D75" s="414"/>
      <c r="E75" s="421"/>
      <c r="F75" s="422"/>
      <c r="G75" s="422"/>
      <c r="H75" s="422"/>
      <c r="I75" s="423"/>
      <c r="J75" s="408"/>
      <c r="K75" s="387"/>
      <c r="L75" s="179"/>
    </row>
    <row r="76" spans="1:16" ht="15.75" customHeight="1" x14ac:dyDescent="0.25">
      <c r="A76" s="396"/>
      <c r="B76" s="410"/>
      <c r="C76" s="284">
        <f>SUM(C77:C84)</f>
        <v>0</v>
      </c>
      <c r="D76" s="284">
        <f>SUM(D77:D84)</f>
        <v>0</v>
      </c>
      <c r="E76" s="424"/>
      <c r="F76" s="425"/>
      <c r="G76" s="425"/>
      <c r="H76" s="425"/>
      <c r="I76" s="426"/>
      <c r="J76" s="409"/>
      <c r="K76" s="388"/>
      <c r="L76" s="179"/>
    </row>
    <row r="77" spans="1:16" x14ac:dyDescent="0.25">
      <c r="A77" s="415"/>
      <c r="B77" s="411"/>
      <c r="C77" s="197"/>
      <c r="D77" s="197"/>
      <c r="E77" s="198"/>
      <c r="F77" s="199"/>
      <c r="G77" s="224"/>
      <c r="H77" s="225"/>
      <c r="I77" s="202"/>
      <c r="J77" s="389"/>
      <c r="K77" s="389"/>
      <c r="L77" s="179"/>
    </row>
    <row r="78" spans="1:16" x14ac:dyDescent="0.25">
      <c r="A78" s="415"/>
      <c r="B78" s="411"/>
      <c r="C78" s="197"/>
      <c r="D78" s="197"/>
      <c r="E78" s="198"/>
      <c r="F78" s="199"/>
      <c r="G78" s="224"/>
      <c r="H78" s="225"/>
      <c r="I78" s="202"/>
      <c r="J78" s="390"/>
      <c r="K78" s="390"/>
      <c r="L78" s="179"/>
    </row>
    <row r="79" spans="1:16" x14ac:dyDescent="0.25">
      <c r="A79" s="415"/>
      <c r="B79" s="411"/>
      <c r="C79" s="197"/>
      <c r="D79" s="197"/>
      <c r="E79" s="198"/>
      <c r="F79" s="199"/>
      <c r="G79" s="224"/>
      <c r="H79" s="225"/>
      <c r="I79" s="202"/>
      <c r="J79" s="390"/>
      <c r="K79" s="390"/>
      <c r="L79" s="179"/>
    </row>
    <row r="80" spans="1:16" x14ac:dyDescent="0.25">
      <c r="A80" s="415"/>
      <c r="B80" s="411"/>
      <c r="C80" s="197"/>
      <c r="D80" s="197"/>
      <c r="E80" s="198"/>
      <c r="F80" s="198"/>
      <c r="G80" s="224"/>
      <c r="H80" s="225"/>
      <c r="I80" s="202"/>
      <c r="J80" s="390"/>
      <c r="K80" s="390"/>
      <c r="L80" s="179"/>
    </row>
    <row r="81" spans="1:16" x14ac:dyDescent="0.25">
      <c r="A81" s="415"/>
      <c r="B81" s="411"/>
      <c r="C81" s="197"/>
      <c r="D81" s="197"/>
      <c r="E81" s="198"/>
      <c r="F81" s="198"/>
      <c r="G81" s="224"/>
      <c r="H81" s="225"/>
      <c r="I81" s="202"/>
      <c r="J81" s="390"/>
      <c r="K81" s="390"/>
      <c r="L81" s="179"/>
    </row>
    <row r="82" spans="1:16" x14ac:dyDescent="0.25">
      <c r="A82" s="415"/>
      <c r="B82" s="411"/>
      <c r="C82" s="197"/>
      <c r="D82" s="197"/>
      <c r="E82" s="198"/>
      <c r="F82" s="198"/>
      <c r="G82" s="224"/>
      <c r="H82" s="225"/>
      <c r="I82" s="202"/>
      <c r="J82" s="390"/>
      <c r="K82" s="390"/>
      <c r="L82" s="179"/>
      <c r="P82" s="180" t="s">
        <v>30</v>
      </c>
    </row>
    <row r="83" spans="1:16" x14ac:dyDescent="0.25">
      <c r="A83" s="416"/>
      <c r="B83" s="411"/>
      <c r="C83" s="197"/>
      <c r="D83" s="197"/>
      <c r="E83" s="198"/>
      <c r="F83" s="198"/>
      <c r="G83" s="224"/>
      <c r="H83" s="225" t="s">
        <v>30</v>
      </c>
      <c r="I83" s="202"/>
      <c r="J83" s="390"/>
      <c r="K83" s="390"/>
      <c r="L83" s="179"/>
    </row>
    <row r="84" spans="1:16" x14ac:dyDescent="0.25">
      <c r="A84" s="417"/>
      <c r="B84" s="412"/>
      <c r="C84" s="208"/>
      <c r="D84" s="208"/>
      <c r="E84" s="209"/>
      <c r="F84" s="209"/>
      <c r="G84" s="226"/>
      <c r="H84" s="227"/>
      <c r="I84" s="212"/>
      <c r="J84" s="391"/>
      <c r="K84" s="391"/>
      <c r="L84" s="179"/>
    </row>
    <row r="85" spans="1:16" x14ac:dyDescent="0.25">
      <c r="A85" s="194"/>
      <c r="B85" s="411">
        <f>Eelarve!E19</f>
        <v>0</v>
      </c>
      <c r="C85" s="411">
        <f>Eelarve!F19</f>
        <v>0</v>
      </c>
      <c r="D85" s="411">
        <f>Eelarve!G19</f>
        <v>0</v>
      </c>
      <c r="E85" s="418"/>
      <c r="F85" s="419"/>
      <c r="G85" s="419"/>
      <c r="H85" s="419"/>
      <c r="I85" s="420"/>
      <c r="J85" s="407">
        <f>B85-C87-D87</f>
        <v>0</v>
      </c>
      <c r="K85" s="386">
        <f>IFERROR(C87/C85,0)</f>
        <v>0</v>
      </c>
      <c r="L85" s="179"/>
    </row>
    <row r="86" spans="1:16" ht="4.5" customHeight="1" x14ac:dyDescent="0.25">
      <c r="A86" s="396" t="str">
        <f>Eelarve!A19</f>
        <v xml:space="preserve">1.8. </v>
      </c>
      <c r="B86" s="414"/>
      <c r="C86" s="414"/>
      <c r="D86" s="414"/>
      <c r="E86" s="421"/>
      <c r="F86" s="422"/>
      <c r="G86" s="422"/>
      <c r="H86" s="422"/>
      <c r="I86" s="423"/>
      <c r="J86" s="408"/>
      <c r="K86" s="387"/>
      <c r="L86" s="179"/>
    </row>
    <row r="87" spans="1:16" ht="15.75" customHeight="1" x14ac:dyDescent="0.25">
      <c r="A87" s="396"/>
      <c r="B87" s="410"/>
      <c r="C87" s="284">
        <f>SUM(C88:C95)</f>
        <v>0</v>
      </c>
      <c r="D87" s="284">
        <f>SUM(D88:D95)</f>
        <v>0</v>
      </c>
      <c r="E87" s="424"/>
      <c r="F87" s="425"/>
      <c r="G87" s="425"/>
      <c r="H87" s="425"/>
      <c r="I87" s="426"/>
      <c r="J87" s="409"/>
      <c r="K87" s="388"/>
      <c r="L87" s="179"/>
    </row>
    <row r="88" spans="1:16" x14ac:dyDescent="0.25">
      <c r="A88" s="415"/>
      <c r="B88" s="411"/>
      <c r="C88" s="197"/>
      <c r="D88" s="197"/>
      <c r="E88" s="198"/>
      <c r="F88" s="199"/>
      <c r="G88" s="224"/>
      <c r="H88" s="225"/>
      <c r="I88" s="202"/>
      <c r="J88" s="389"/>
      <c r="K88" s="389"/>
      <c r="L88" s="179"/>
    </row>
    <row r="89" spans="1:16" x14ac:dyDescent="0.25">
      <c r="A89" s="415"/>
      <c r="B89" s="411"/>
      <c r="C89" s="197"/>
      <c r="D89" s="197"/>
      <c r="E89" s="198"/>
      <c r="F89" s="199"/>
      <c r="G89" s="224"/>
      <c r="H89" s="225"/>
      <c r="I89" s="202"/>
      <c r="J89" s="390"/>
      <c r="K89" s="390"/>
      <c r="L89" s="179"/>
    </row>
    <row r="90" spans="1:16" x14ac:dyDescent="0.25">
      <c r="A90" s="415"/>
      <c r="B90" s="411"/>
      <c r="C90" s="197"/>
      <c r="D90" s="197"/>
      <c r="E90" s="198"/>
      <c r="F90" s="199"/>
      <c r="G90" s="224"/>
      <c r="H90" s="225"/>
      <c r="I90" s="202"/>
      <c r="J90" s="390"/>
      <c r="K90" s="390"/>
      <c r="L90" s="179"/>
    </row>
    <row r="91" spans="1:16" x14ac:dyDescent="0.25">
      <c r="A91" s="415"/>
      <c r="B91" s="411"/>
      <c r="C91" s="197"/>
      <c r="D91" s="197"/>
      <c r="E91" s="198"/>
      <c r="F91" s="198"/>
      <c r="G91" s="224"/>
      <c r="H91" s="225"/>
      <c r="I91" s="202"/>
      <c r="J91" s="390"/>
      <c r="K91" s="390"/>
      <c r="L91" s="179"/>
    </row>
    <row r="92" spans="1:16" x14ac:dyDescent="0.25">
      <c r="A92" s="415"/>
      <c r="B92" s="411"/>
      <c r="C92" s="197"/>
      <c r="D92" s="197"/>
      <c r="E92" s="198"/>
      <c r="F92" s="198"/>
      <c r="G92" s="224"/>
      <c r="H92" s="225"/>
      <c r="I92" s="202"/>
      <c r="J92" s="390"/>
      <c r="K92" s="390"/>
      <c r="L92" s="179"/>
    </row>
    <row r="93" spans="1:16" x14ac:dyDescent="0.25">
      <c r="A93" s="415"/>
      <c r="B93" s="411"/>
      <c r="C93" s="197"/>
      <c r="D93" s="197"/>
      <c r="E93" s="198"/>
      <c r="F93" s="198"/>
      <c r="G93" s="224"/>
      <c r="H93" s="225"/>
      <c r="I93" s="202"/>
      <c r="J93" s="390"/>
      <c r="K93" s="390"/>
      <c r="L93" s="179"/>
      <c r="P93" s="180" t="s">
        <v>30</v>
      </c>
    </row>
    <row r="94" spans="1:16" x14ac:dyDescent="0.25">
      <c r="A94" s="416"/>
      <c r="B94" s="411"/>
      <c r="C94" s="197"/>
      <c r="D94" s="197"/>
      <c r="E94" s="198"/>
      <c r="F94" s="198"/>
      <c r="G94" s="224"/>
      <c r="H94" s="225" t="s">
        <v>30</v>
      </c>
      <c r="I94" s="202"/>
      <c r="J94" s="390"/>
      <c r="K94" s="390"/>
      <c r="L94" s="179"/>
    </row>
    <row r="95" spans="1:16" x14ac:dyDescent="0.25">
      <c r="A95" s="417"/>
      <c r="B95" s="412"/>
      <c r="C95" s="208"/>
      <c r="D95" s="208"/>
      <c r="E95" s="209"/>
      <c r="F95" s="209"/>
      <c r="G95" s="226"/>
      <c r="H95" s="227"/>
      <c r="I95" s="212"/>
      <c r="J95" s="391"/>
      <c r="K95" s="391"/>
      <c r="L95" s="179"/>
    </row>
    <row r="96" spans="1:16" x14ac:dyDescent="0.25">
      <c r="A96" s="194"/>
      <c r="B96" s="411">
        <f>Eelarve!E20</f>
        <v>0</v>
      </c>
      <c r="C96" s="411">
        <f>Eelarve!F20</f>
        <v>0</v>
      </c>
      <c r="D96" s="411">
        <f>Eelarve!G20</f>
        <v>0</v>
      </c>
      <c r="E96" s="418"/>
      <c r="F96" s="419"/>
      <c r="G96" s="419"/>
      <c r="H96" s="419"/>
      <c r="I96" s="420"/>
      <c r="J96" s="407">
        <f>B96-C98-D98</f>
        <v>0</v>
      </c>
      <c r="K96" s="386">
        <f>IFERROR(C98/C96,0)</f>
        <v>0</v>
      </c>
      <c r="L96" s="179"/>
    </row>
    <row r="97" spans="1:12" x14ac:dyDescent="0.25">
      <c r="A97" s="396" t="str">
        <f>Eelarve!A20</f>
        <v xml:space="preserve">1.9. </v>
      </c>
      <c r="B97" s="414"/>
      <c r="C97" s="414"/>
      <c r="D97" s="414"/>
      <c r="E97" s="421"/>
      <c r="F97" s="422"/>
      <c r="G97" s="422"/>
      <c r="H97" s="422"/>
      <c r="I97" s="423"/>
      <c r="J97" s="408"/>
      <c r="K97" s="387"/>
      <c r="L97" s="179"/>
    </row>
    <row r="98" spans="1:12" x14ac:dyDescent="0.25">
      <c r="A98" s="396"/>
      <c r="B98" s="410"/>
      <c r="C98" s="284">
        <f>SUM(C99:C106)</f>
        <v>0</v>
      </c>
      <c r="D98" s="284">
        <f>SUM(D99:D106)</f>
        <v>0</v>
      </c>
      <c r="E98" s="424"/>
      <c r="F98" s="425"/>
      <c r="G98" s="425"/>
      <c r="H98" s="425"/>
      <c r="I98" s="426"/>
      <c r="J98" s="409"/>
      <c r="K98" s="388"/>
      <c r="L98" s="179"/>
    </row>
    <row r="99" spans="1:12" x14ac:dyDescent="0.25">
      <c r="A99" s="396"/>
      <c r="B99" s="411"/>
      <c r="C99" s="197"/>
      <c r="D99" s="197"/>
      <c r="E99" s="198"/>
      <c r="F99" s="199"/>
      <c r="G99" s="224"/>
      <c r="H99" s="225"/>
      <c r="I99" s="202"/>
      <c r="J99" s="389"/>
      <c r="K99" s="389"/>
      <c r="L99" s="179"/>
    </row>
    <row r="100" spans="1:12" x14ac:dyDescent="0.25">
      <c r="A100" s="396"/>
      <c r="B100" s="411"/>
      <c r="C100" s="197"/>
      <c r="D100" s="197"/>
      <c r="E100" s="198"/>
      <c r="F100" s="199"/>
      <c r="G100" s="224"/>
      <c r="H100" s="225"/>
      <c r="I100" s="202"/>
      <c r="J100" s="390"/>
      <c r="K100" s="390"/>
      <c r="L100" s="179"/>
    </row>
    <row r="101" spans="1:12" x14ac:dyDescent="0.25">
      <c r="A101" s="396"/>
      <c r="B101" s="411"/>
      <c r="C101" s="197"/>
      <c r="D101" s="197"/>
      <c r="E101" s="198"/>
      <c r="F101" s="199"/>
      <c r="G101" s="224"/>
      <c r="H101" s="225"/>
      <c r="I101" s="202"/>
      <c r="J101" s="390"/>
      <c r="K101" s="390"/>
      <c r="L101" s="179"/>
    </row>
    <row r="102" spans="1:12" x14ac:dyDescent="0.25">
      <c r="A102" s="396"/>
      <c r="B102" s="411"/>
      <c r="C102" s="197"/>
      <c r="D102" s="197"/>
      <c r="E102" s="198"/>
      <c r="F102" s="198"/>
      <c r="G102" s="224"/>
      <c r="H102" s="225"/>
      <c r="I102" s="202"/>
      <c r="J102" s="390"/>
      <c r="K102" s="390"/>
      <c r="L102" s="179"/>
    </row>
    <row r="103" spans="1:12" x14ac:dyDescent="0.25">
      <c r="A103" s="396"/>
      <c r="B103" s="411"/>
      <c r="C103" s="197"/>
      <c r="D103" s="197"/>
      <c r="E103" s="198"/>
      <c r="F103" s="198"/>
      <c r="G103" s="224"/>
      <c r="H103" s="225"/>
      <c r="I103" s="202"/>
      <c r="J103" s="390"/>
      <c r="K103" s="390"/>
      <c r="L103" s="179"/>
    </row>
    <row r="104" spans="1:12" x14ac:dyDescent="0.25">
      <c r="A104" s="396"/>
      <c r="B104" s="411"/>
      <c r="C104" s="197"/>
      <c r="D104" s="197"/>
      <c r="E104" s="198"/>
      <c r="F104" s="198"/>
      <c r="G104" s="224"/>
      <c r="H104" s="225"/>
      <c r="I104" s="202"/>
      <c r="J104" s="390"/>
      <c r="K104" s="390"/>
      <c r="L104" s="179"/>
    </row>
    <row r="105" spans="1:12" x14ac:dyDescent="0.25">
      <c r="A105" s="396"/>
      <c r="B105" s="411"/>
      <c r="C105" s="197"/>
      <c r="D105" s="197"/>
      <c r="E105" s="198"/>
      <c r="F105" s="198"/>
      <c r="G105" s="224"/>
      <c r="H105" s="225" t="s">
        <v>30</v>
      </c>
      <c r="I105" s="202"/>
      <c r="J105" s="390"/>
      <c r="K105" s="390"/>
      <c r="L105" s="179"/>
    </row>
    <row r="106" spans="1:12" x14ac:dyDescent="0.25">
      <c r="A106" s="397"/>
      <c r="B106" s="412"/>
      <c r="C106" s="208"/>
      <c r="D106" s="208"/>
      <c r="E106" s="209"/>
      <c r="F106" s="209"/>
      <c r="G106" s="226"/>
      <c r="H106" s="227"/>
      <c r="I106" s="212"/>
      <c r="J106" s="391"/>
      <c r="K106" s="391"/>
      <c r="L106" s="179"/>
    </row>
    <row r="107" spans="1:12" x14ac:dyDescent="0.25">
      <c r="A107" s="194"/>
      <c r="B107" s="411">
        <f>Eelarve!E21</f>
        <v>0</v>
      </c>
      <c r="C107" s="411">
        <f>Eelarve!F21</f>
        <v>0</v>
      </c>
      <c r="D107" s="411">
        <f>Eelarve!G21</f>
        <v>0</v>
      </c>
      <c r="E107" s="418"/>
      <c r="F107" s="419"/>
      <c r="G107" s="419"/>
      <c r="H107" s="419"/>
      <c r="I107" s="420"/>
      <c r="J107" s="407">
        <f>B107-C109-D109</f>
        <v>0</v>
      </c>
      <c r="K107" s="386">
        <f>IFERROR(C109/C107,0)</f>
        <v>0</v>
      </c>
      <c r="L107" s="179"/>
    </row>
    <row r="108" spans="1:12" ht="4.5" customHeight="1" x14ac:dyDescent="0.25">
      <c r="A108" s="396" t="str">
        <f>Eelarve!A21</f>
        <v xml:space="preserve">1.10. </v>
      </c>
      <c r="B108" s="414"/>
      <c r="C108" s="414"/>
      <c r="D108" s="414"/>
      <c r="E108" s="421"/>
      <c r="F108" s="422"/>
      <c r="G108" s="422"/>
      <c r="H108" s="422"/>
      <c r="I108" s="423"/>
      <c r="J108" s="408"/>
      <c r="K108" s="387"/>
      <c r="L108" s="179"/>
    </row>
    <row r="109" spans="1:12" ht="15.75" customHeight="1" x14ac:dyDescent="0.25">
      <c r="A109" s="396"/>
      <c r="B109" s="410"/>
      <c r="C109" s="284">
        <f>SUM(C110:C117)</f>
        <v>0</v>
      </c>
      <c r="D109" s="284">
        <f>SUM(D110:D117)</f>
        <v>0</v>
      </c>
      <c r="E109" s="424"/>
      <c r="F109" s="425"/>
      <c r="G109" s="425"/>
      <c r="H109" s="425"/>
      <c r="I109" s="426"/>
      <c r="J109" s="409"/>
      <c r="K109" s="388"/>
      <c r="L109" s="179"/>
    </row>
    <row r="110" spans="1:12" x14ac:dyDescent="0.25">
      <c r="A110" s="396"/>
      <c r="B110" s="411"/>
      <c r="C110" s="197"/>
      <c r="D110" s="197"/>
      <c r="E110" s="198"/>
      <c r="F110" s="199"/>
      <c r="G110" s="224"/>
      <c r="H110" s="225"/>
      <c r="I110" s="202"/>
      <c r="J110" s="389"/>
      <c r="K110" s="389"/>
      <c r="L110" s="179"/>
    </row>
    <row r="111" spans="1:12" x14ac:dyDescent="0.25">
      <c r="A111" s="396"/>
      <c r="B111" s="411"/>
      <c r="C111" s="197"/>
      <c r="D111" s="197"/>
      <c r="E111" s="198"/>
      <c r="F111" s="199"/>
      <c r="G111" s="224"/>
      <c r="H111" s="225"/>
      <c r="I111" s="202"/>
      <c r="J111" s="390"/>
      <c r="K111" s="390"/>
      <c r="L111" s="179"/>
    </row>
    <row r="112" spans="1:12" x14ac:dyDescent="0.25">
      <c r="A112" s="396"/>
      <c r="B112" s="411"/>
      <c r="C112" s="197"/>
      <c r="D112" s="197"/>
      <c r="E112" s="198"/>
      <c r="F112" s="199"/>
      <c r="G112" s="224"/>
      <c r="H112" s="225"/>
      <c r="I112" s="202"/>
      <c r="J112" s="390"/>
      <c r="K112" s="390"/>
      <c r="L112" s="179"/>
    </row>
    <row r="113" spans="1:16" x14ac:dyDescent="0.25">
      <c r="A113" s="396"/>
      <c r="B113" s="411"/>
      <c r="C113" s="197"/>
      <c r="D113" s="197"/>
      <c r="E113" s="198"/>
      <c r="F113" s="198"/>
      <c r="G113" s="224"/>
      <c r="H113" s="225"/>
      <c r="I113" s="202"/>
      <c r="J113" s="390"/>
      <c r="K113" s="390"/>
      <c r="L113" s="179"/>
    </row>
    <row r="114" spans="1:16" x14ac:dyDescent="0.25">
      <c r="A114" s="396"/>
      <c r="B114" s="411"/>
      <c r="C114" s="197"/>
      <c r="D114" s="197"/>
      <c r="E114" s="198"/>
      <c r="F114" s="198"/>
      <c r="G114" s="224"/>
      <c r="H114" s="225"/>
      <c r="I114" s="202"/>
      <c r="J114" s="390"/>
      <c r="K114" s="390"/>
      <c r="L114" s="179"/>
    </row>
    <row r="115" spans="1:16" x14ac:dyDescent="0.25">
      <c r="A115" s="396"/>
      <c r="B115" s="411"/>
      <c r="C115" s="197"/>
      <c r="D115" s="197"/>
      <c r="E115" s="198"/>
      <c r="F115" s="198"/>
      <c r="G115" s="224"/>
      <c r="H115" s="225"/>
      <c r="I115" s="202"/>
      <c r="J115" s="390"/>
      <c r="K115" s="390"/>
      <c r="L115" s="179"/>
      <c r="P115" s="180" t="s">
        <v>30</v>
      </c>
    </row>
    <row r="116" spans="1:16" x14ac:dyDescent="0.25">
      <c r="A116" s="396"/>
      <c r="B116" s="411"/>
      <c r="C116" s="197"/>
      <c r="D116" s="197"/>
      <c r="E116" s="198"/>
      <c r="F116" s="198"/>
      <c r="G116" s="224"/>
      <c r="H116" s="225" t="s">
        <v>30</v>
      </c>
      <c r="I116" s="202"/>
      <c r="J116" s="390"/>
      <c r="K116" s="390"/>
      <c r="L116" s="179"/>
    </row>
    <row r="117" spans="1:16" x14ac:dyDescent="0.25">
      <c r="A117" s="397"/>
      <c r="B117" s="412"/>
      <c r="C117" s="208"/>
      <c r="D117" s="208"/>
      <c r="E117" s="209"/>
      <c r="F117" s="209"/>
      <c r="G117" s="226"/>
      <c r="H117" s="227"/>
      <c r="I117" s="212"/>
      <c r="J117" s="391"/>
      <c r="K117" s="391"/>
      <c r="L117" s="179"/>
    </row>
    <row r="118" spans="1:16" x14ac:dyDescent="0.25">
      <c r="A118" s="194"/>
      <c r="B118" s="413">
        <f>Eelarve!E22</f>
        <v>0</v>
      </c>
      <c r="C118" s="413">
        <f>Eelarve!F22</f>
        <v>0</v>
      </c>
      <c r="D118" s="413">
        <f>Eelarve!G22</f>
        <v>0</v>
      </c>
      <c r="E118" s="418"/>
      <c r="F118" s="419"/>
      <c r="G118" s="419"/>
      <c r="H118" s="419"/>
      <c r="I118" s="420"/>
      <c r="J118" s="407">
        <f>B118-C120-D120</f>
        <v>0</v>
      </c>
      <c r="K118" s="386">
        <f>IFERROR(C120/C118,0)</f>
        <v>0</v>
      </c>
      <c r="L118" s="179"/>
    </row>
    <row r="119" spans="1:16" ht="4.5" customHeight="1" x14ac:dyDescent="0.25">
      <c r="A119" s="396" t="str">
        <f>Eelarve!A22</f>
        <v>1.11.</v>
      </c>
      <c r="B119" s="414"/>
      <c r="C119" s="414"/>
      <c r="D119" s="414"/>
      <c r="E119" s="421"/>
      <c r="F119" s="422"/>
      <c r="G119" s="422"/>
      <c r="H119" s="422"/>
      <c r="I119" s="423"/>
      <c r="J119" s="408"/>
      <c r="K119" s="387"/>
      <c r="L119" s="179"/>
    </row>
    <row r="120" spans="1:16" ht="15.75" customHeight="1" x14ac:dyDescent="0.25">
      <c r="A120" s="396"/>
      <c r="B120" s="410"/>
      <c r="C120" s="284">
        <f>SUM(C121:C128)</f>
        <v>0</v>
      </c>
      <c r="D120" s="284">
        <f>SUM(D121:D128)</f>
        <v>0</v>
      </c>
      <c r="E120" s="424"/>
      <c r="F120" s="425"/>
      <c r="G120" s="425"/>
      <c r="H120" s="425"/>
      <c r="I120" s="426"/>
      <c r="J120" s="409"/>
      <c r="K120" s="388"/>
      <c r="L120" s="179"/>
    </row>
    <row r="121" spans="1:16" x14ac:dyDescent="0.25">
      <c r="A121" s="396"/>
      <c r="B121" s="411"/>
      <c r="C121" s="197"/>
      <c r="D121" s="197"/>
      <c r="E121" s="198"/>
      <c r="F121" s="199"/>
      <c r="G121" s="224"/>
      <c r="H121" s="225"/>
      <c r="I121" s="202"/>
      <c r="J121" s="389"/>
      <c r="K121" s="389"/>
      <c r="L121" s="179"/>
    </row>
    <row r="122" spans="1:16" x14ac:dyDescent="0.25">
      <c r="A122" s="396"/>
      <c r="B122" s="411"/>
      <c r="C122" s="197"/>
      <c r="D122" s="197"/>
      <c r="E122" s="198"/>
      <c r="F122" s="199"/>
      <c r="G122" s="224"/>
      <c r="H122" s="225"/>
      <c r="I122" s="202"/>
      <c r="J122" s="390"/>
      <c r="K122" s="390"/>
      <c r="L122" s="179"/>
    </row>
    <row r="123" spans="1:16" x14ac:dyDescent="0.25">
      <c r="A123" s="396"/>
      <c r="B123" s="411"/>
      <c r="C123" s="197"/>
      <c r="D123" s="197"/>
      <c r="E123" s="198"/>
      <c r="F123" s="199"/>
      <c r="G123" s="224"/>
      <c r="H123" s="225"/>
      <c r="I123" s="202"/>
      <c r="J123" s="390"/>
      <c r="K123" s="390"/>
      <c r="L123" s="179"/>
    </row>
    <row r="124" spans="1:16" x14ac:dyDescent="0.25">
      <c r="A124" s="396"/>
      <c r="B124" s="411"/>
      <c r="C124" s="197"/>
      <c r="D124" s="197"/>
      <c r="E124" s="198"/>
      <c r="F124" s="198"/>
      <c r="G124" s="224"/>
      <c r="H124" s="225"/>
      <c r="I124" s="202"/>
      <c r="J124" s="390"/>
      <c r="K124" s="390"/>
      <c r="L124" s="179"/>
    </row>
    <row r="125" spans="1:16" x14ac:dyDescent="0.25">
      <c r="A125" s="396"/>
      <c r="B125" s="411"/>
      <c r="C125" s="197"/>
      <c r="D125" s="197"/>
      <c r="E125" s="198"/>
      <c r="F125" s="198"/>
      <c r="G125" s="224"/>
      <c r="H125" s="225"/>
      <c r="I125" s="202"/>
      <c r="J125" s="390"/>
      <c r="K125" s="390"/>
      <c r="L125" s="179"/>
    </row>
    <row r="126" spans="1:16" x14ac:dyDescent="0.25">
      <c r="A126" s="396"/>
      <c r="B126" s="411"/>
      <c r="C126" s="197"/>
      <c r="D126" s="197"/>
      <c r="E126" s="198"/>
      <c r="F126" s="198"/>
      <c r="G126" s="224"/>
      <c r="H126" s="225"/>
      <c r="I126" s="202"/>
      <c r="J126" s="390"/>
      <c r="K126" s="390"/>
      <c r="L126" s="179"/>
      <c r="P126" s="180" t="s">
        <v>30</v>
      </c>
    </row>
    <row r="127" spans="1:16" x14ac:dyDescent="0.25">
      <c r="A127" s="396"/>
      <c r="B127" s="411"/>
      <c r="C127" s="197"/>
      <c r="D127" s="197"/>
      <c r="E127" s="198"/>
      <c r="F127" s="198"/>
      <c r="G127" s="224"/>
      <c r="H127" s="225" t="s">
        <v>30</v>
      </c>
      <c r="I127" s="202"/>
      <c r="J127" s="390"/>
      <c r="K127" s="390"/>
      <c r="L127" s="179"/>
    </row>
    <row r="128" spans="1:16" x14ac:dyDescent="0.25">
      <c r="A128" s="397"/>
      <c r="B128" s="412"/>
      <c r="C128" s="208"/>
      <c r="D128" s="208"/>
      <c r="E128" s="209"/>
      <c r="F128" s="209"/>
      <c r="G128" s="226"/>
      <c r="H128" s="227"/>
      <c r="I128" s="212"/>
      <c r="J128" s="391"/>
      <c r="K128" s="391"/>
      <c r="L128" s="179"/>
    </row>
    <row r="129" spans="1:16" ht="13.15" customHeight="1" x14ac:dyDescent="0.25">
      <c r="A129" s="395" t="str">
        <f>Eelarve!A23</f>
        <v>1.12. Töötuskindlustusmakse 0,8%</v>
      </c>
      <c r="B129" s="413">
        <f>Eelarve!E23</f>
        <v>0</v>
      </c>
      <c r="C129" s="413">
        <f>Eelarve!F23</f>
        <v>0</v>
      </c>
      <c r="D129" s="413">
        <f>Eelarve!G23</f>
        <v>0</v>
      </c>
      <c r="E129" s="398" t="s">
        <v>140</v>
      </c>
      <c r="F129" s="399"/>
      <c r="G129" s="399"/>
      <c r="H129" s="399"/>
      <c r="I129" s="400"/>
      <c r="J129" s="407">
        <f>B129-C131-D131</f>
        <v>0</v>
      </c>
      <c r="K129" s="386">
        <f>IFERROR(C131/C129,0)</f>
        <v>0</v>
      </c>
      <c r="L129" s="179"/>
    </row>
    <row r="130" spans="1:16" ht="4.1500000000000004" customHeight="1" x14ac:dyDescent="0.25">
      <c r="A130" s="396"/>
      <c r="B130" s="414"/>
      <c r="C130" s="414"/>
      <c r="D130" s="414"/>
      <c r="E130" s="401"/>
      <c r="F130" s="402"/>
      <c r="G130" s="402"/>
      <c r="H130" s="402"/>
      <c r="I130" s="403"/>
      <c r="J130" s="408"/>
      <c r="K130" s="387"/>
      <c r="L130" s="179"/>
    </row>
    <row r="131" spans="1:16" ht="27.75" customHeight="1" x14ac:dyDescent="0.25">
      <c r="A131" s="396"/>
      <c r="B131" s="410"/>
      <c r="C131" s="284">
        <f>((C10+C21+C32+C43+C54+C65+C76+C109+C120+C98+C87)*0.8%)+C134+C133+C132</f>
        <v>0</v>
      </c>
      <c r="D131" s="284">
        <f>((D10+D21+D32+D43+D54+D65+D76+D109+D120+D98+D87)*0.8%)+D134+D133+D132</f>
        <v>0</v>
      </c>
      <c r="E131" s="404"/>
      <c r="F131" s="405"/>
      <c r="G131" s="405"/>
      <c r="H131" s="405"/>
      <c r="I131" s="406"/>
      <c r="J131" s="409"/>
      <c r="K131" s="388"/>
      <c r="L131" s="179"/>
    </row>
    <row r="132" spans="1:16" x14ac:dyDescent="0.25">
      <c r="A132" s="396"/>
      <c r="B132" s="411"/>
      <c r="C132" s="228"/>
      <c r="D132" s="228"/>
      <c r="E132" s="229"/>
      <c r="F132" s="229"/>
      <c r="G132" s="229"/>
      <c r="H132" s="229"/>
      <c r="I132" s="202"/>
      <c r="J132" s="389"/>
      <c r="K132" s="389"/>
      <c r="L132" s="179"/>
      <c r="P132" s="180" t="s">
        <v>30</v>
      </c>
    </row>
    <row r="133" spans="1:16" x14ac:dyDescent="0.25">
      <c r="A133" s="396"/>
      <c r="B133" s="411"/>
      <c r="C133" s="230"/>
      <c r="D133" s="230"/>
      <c r="E133" s="229"/>
      <c r="F133" s="229"/>
      <c r="G133" s="229"/>
      <c r="H133" s="229"/>
      <c r="I133" s="202"/>
      <c r="J133" s="390"/>
      <c r="K133" s="390"/>
      <c r="L133" s="179"/>
      <c r="P133" s="180" t="s">
        <v>30</v>
      </c>
    </row>
    <row r="134" spans="1:16" x14ac:dyDescent="0.25">
      <c r="A134" s="397"/>
      <c r="B134" s="412"/>
      <c r="C134" s="208"/>
      <c r="D134" s="208"/>
      <c r="E134" s="209"/>
      <c r="F134" s="231"/>
      <c r="G134" s="226"/>
      <c r="H134" s="227"/>
      <c r="I134" s="212"/>
      <c r="J134" s="391"/>
      <c r="K134" s="391"/>
      <c r="L134" s="179"/>
    </row>
    <row r="135" spans="1:16" ht="12.75" customHeight="1" x14ac:dyDescent="0.25">
      <c r="A135" s="395" t="str">
        <f>Eelarve!A24</f>
        <v>1.13. Sotsiaalmaks 33%</v>
      </c>
      <c r="B135" s="413">
        <f>Eelarve!E24</f>
        <v>0</v>
      </c>
      <c r="C135" s="413">
        <f>Eelarve!F24</f>
        <v>0</v>
      </c>
      <c r="D135" s="413">
        <f>Eelarve!G24</f>
        <v>0</v>
      </c>
      <c r="E135" s="398" t="s">
        <v>141</v>
      </c>
      <c r="F135" s="399"/>
      <c r="G135" s="399"/>
      <c r="H135" s="399"/>
      <c r="I135" s="400"/>
      <c r="J135" s="407">
        <f>B135-C137-D137</f>
        <v>0</v>
      </c>
      <c r="K135" s="386">
        <f>IFERROR(C137/C135,0)</f>
        <v>0</v>
      </c>
      <c r="L135" s="179"/>
    </row>
    <row r="136" spans="1:16" ht="4.5" customHeight="1" x14ac:dyDescent="0.25">
      <c r="A136" s="396"/>
      <c r="B136" s="414"/>
      <c r="C136" s="414"/>
      <c r="D136" s="414"/>
      <c r="E136" s="401"/>
      <c r="F136" s="402"/>
      <c r="G136" s="402"/>
      <c r="H136" s="402"/>
      <c r="I136" s="403"/>
      <c r="J136" s="408"/>
      <c r="K136" s="387"/>
      <c r="L136" s="179"/>
    </row>
    <row r="137" spans="1:16" ht="30.6" customHeight="1" x14ac:dyDescent="0.25">
      <c r="A137" s="396"/>
      <c r="B137" s="410"/>
      <c r="C137" s="284">
        <f>((C10+C21+C32+C43+C54+C65+C76+C109+C120+C98+C87)*33%)+C140+C139+C138</f>
        <v>0</v>
      </c>
      <c r="D137" s="284">
        <f>((D10+D21+D32+D43+D54+D65+D76+D109+D120+D98+D87)*33%)+D140+D139+D138</f>
        <v>0</v>
      </c>
      <c r="E137" s="404"/>
      <c r="F137" s="405"/>
      <c r="G137" s="405"/>
      <c r="H137" s="405"/>
      <c r="I137" s="406"/>
      <c r="J137" s="409"/>
      <c r="K137" s="388"/>
      <c r="L137" s="179"/>
    </row>
    <row r="138" spans="1:16" x14ac:dyDescent="0.25">
      <c r="A138" s="396"/>
      <c r="B138" s="411"/>
      <c r="C138" s="197"/>
      <c r="D138" s="197"/>
      <c r="E138" s="198"/>
      <c r="F138" s="199"/>
      <c r="G138" s="224"/>
      <c r="H138" s="225"/>
      <c r="I138" s="202"/>
      <c r="J138" s="389"/>
      <c r="K138" s="389"/>
      <c r="L138" s="179"/>
    </row>
    <row r="139" spans="1:16" x14ac:dyDescent="0.25">
      <c r="A139" s="396"/>
      <c r="B139" s="411"/>
      <c r="C139" s="197"/>
      <c r="D139" s="197"/>
      <c r="E139" s="198"/>
      <c r="F139" s="199"/>
      <c r="G139" s="224"/>
      <c r="H139" s="225"/>
      <c r="I139" s="202"/>
      <c r="J139" s="390"/>
      <c r="K139" s="390"/>
      <c r="L139" s="179"/>
    </row>
    <row r="140" spans="1:16" x14ac:dyDescent="0.25">
      <c r="A140" s="397"/>
      <c r="B140" s="412"/>
      <c r="C140" s="208"/>
      <c r="D140" s="208"/>
      <c r="E140" s="209"/>
      <c r="F140" s="231"/>
      <c r="G140" s="226"/>
      <c r="H140" s="227"/>
      <c r="I140" s="212"/>
      <c r="J140" s="391"/>
      <c r="K140" s="391"/>
      <c r="L140" s="179"/>
    </row>
    <row r="144" spans="1:16" x14ac:dyDescent="0.25">
      <c r="P144" s="180" t="s">
        <v>30</v>
      </c>
    </row>
  </sheetData>
  <sheetProtection algorithmName="SHA-512" hashValue="jA0shtC9e7+HSOQbJzVo8uXqgOEV8amf2ObmJ6/xat4Km44/nc0yoRuW9cj3kqQU6pkaUmcpkoEiqzuOUKvgTw==" saltValue="+xbGERomcuLCTRIp+rHoMg==" spinCount="100000" sheet="1" insertRows="0"/>
  <protectedRanges>
    <protectedRange sqref="C11:I18 C22:I29 C33:I40 C44:I51 C55:I62 C66:I73 C77:I84 C110:I117 C121:I128 C132:I134 C138:I140 C88:I95 C99:I106" name="Range1"/>
  </protectedRanges>
  <mergeCells count="139">
    <mergeCell ref="K85:K87"/>
    <mergeCell ref="A86:A95"/>
    <mergeCell ref="B87:B95"/>
    <mergeCell ref="J88:J95"/>
    <mergeCell ref="K88:K95"/>
    <mergeCell ref="B96:B97"/>
    <mergeCell ref="C96:C97"/>
    <mergeCell ref="D96:D97"/>
    <mergeCell ref="E96:I98"/>
    <mergeCell ref="J96:J98"/>
    <mergeCell ref="K96:K98"/>
    <mergeCell ref="A97:A106"/>
    <mergeCell ref="B98:B106"/>
    <mergeCell ref="J99:J106"/>
    <mergeCell ref="K99:K106"/>
    <mergeCell ref="B118:B119"/>
    <mergeCell ref="C118:C119"/>
    <mergeCell ref="D118:D119"/>
    <mergeCell ref="E118:I120"/>
    <mergeCell ref="J118:J120"/>
    <mergeCell ref="A119:A128"/>
    <mergeCell ref="B120:B128"/>
    <mergeCell ref="J121:J128"/>
    <mergeCell ref="B107:B108"/>
    <mergeCell ref="C107:C108"/>
    <mergeCell ref="D107:D108"/>
    <mergeCell ref="E107:I109"/>
    <mergeCell ref="J107:J109"/>
    <mergeCell ref="J77:J84"/>
    <mergeCell ref="B74:B75"/>
    <mergeCell ref="C74:C75"/>
    <mergeCell ref="D74:D75"/>
    <mergeCell ref="E74:I76"/>
    <mergeCell ref="J74:J76"/>
    <mergeCell ref="A108:A117"/>
    <mergeCell ref="B109:B117"/>
    <mergeCell ref="J110:J117"/>
    <mergeCell ref="B85:B86"/>
    <mergeCell ref="C85:C86"/>
    <mergeCell ref="D85:D86"/>
    <mergeCell ref="E85:I87"/>
    <mergeCell ref="J85:J87"/>
    <mergeCell ref="B1:G1"/>
    <mergeCell ref="H6:H7"/>
    <mergeCell ref="I6:I7"/>
    <mergeCell ref="B5:B7"/>
    <mergeCell ref="C6:D6"/>
    <mergeCell ref="E6:E7"/>
    <mergeCell ref="F6:F7"/>
    <mergeCell ref="H2:H3"/>
    <mergeCell ref="A75:A84"/>
    <mergeCell ref="B76:B84"/>
    <mergeCell ref="B10:B18"/>
    <mergeCell ref="C5:I5"/>
    <mergeCell ref="E41:I43"/>
    <mergeCell ref="A53:A62"/>
    <mergeCell ref="J5:J7"/>
    <mergeCell ref="A9:A18"/>
    <mergeCell ref="B8:B9"/>
    <mergeCell ref="C8:C9"/>
    <mergeCell ref="D8:D9"/>
    <mergeCell ref="G6:G7"/>
    <mergeCell ref="A5:A7"/>
    <mergeCell ref="C41:C42"/>
    <mergeCell ref="D41:D42"/>
    <mergeCell ref="A31:A40"/>
    <mergeCell ref="B32:B40"/>
    <mergeCell ref="A42:A51"/>
    <mergeCell ref="B43:B51"/>
    <mergeCell ref="B41:B42"/>
    <mergeCell ref="A20:A29"/>
    <mergeCell ref="B21:B29"/>
    <mergeCell ref="B30:B31"/>
    <mergeCell ref="C30:C31"/>
    <mergeCell ref="D30:D31"/>
    <mergeCell ref="J44:J51"/>
    <mergeCell ref="E8:I10"/>
    <mergeCell ref="J8:J10"/>
    <mergeCell ref="E30:I32"/>
    <mergeCell ref="J30:J32"/>
    <mergeCell ref="J41:J43"/>
    <mergeCell ref="J33:J40"/>
    <mergeCell ref="J11:J18"/>
    <mergeCell ref="J19:J21"/>
    <mergeCell ref="J22:J29"/>
    <mergeCell ref="B65:B73"/>
    <mergeCell ref="J66:J73"/>
    <mergeCell ref="B63:B64"/>
    <mergeCell ref="C63:C64"/>
    <mergeCell ref="D63:D64"/>
    <mergeCell ref="E63:I65"/>
    <mergeCell ref="J52:J54"/>
    <mergeCell ref="B54:B62"/>
    <mergeCell ref="J55:J62"/>
    <mergeCell ref="E52:I54"/>
    <mergeCell ref="K5:K7"/>
    <mergeCell ref="K8:K10"/>
    <mergeCell ref="K11:K18"/>
    <mergeCell ref="K19:K21"/>
    <mergeCell ref="K22:K29"/>
    <mergeCell ref="A129:A134"/>
    <mergeCell ref="A135:A140"/>
    <mergeCell ref="E135:I137"/>
    <mergeCell ref="J135:J137"/>
    <mergeCell ref="B137:B140"/>
    <mergeCell ref="B135:B136"/>
    <mergeCell ref="C135:C136"/>
    <mergeCell ref="D135:D136"/>
    <mergeCell ref="J129:J131"/>
    <mergeCell ref="B131:B134"/>
    <mergeCell ref="B129:B130"/>
    <mergeCell ref="C129:C130"/>
    <mergeCell ref="D129:D130"/>
    <mergeCell ref="E129:I131"/>
    <mergeCell ref="B52:B53"/>
    <mergeCell ref="C52:C53"/>
    <mergeCell ref="D52:D53"/>
    <mergeCell ref="J63:J65"/>
    <mergeCell ref="A64:A73"/>
    <mergeCell ref="K55:K62"/>
    <mergeCell ref="K63:K65"/>
    <mergeCell ref="K66:K73"/>
    <mergeCell ref="K74:K76"/>
    <mergeCell ref="K77:K84"/>
    <mergeCell ref="K30:K32"/>
    <mergeCell ref="K33:K40"/>
    <mergeCell ref="K41:K43"/>
    <mergeCell ref="K44:K51"/>
    <mergeCell ref="K52:K54"/>
    <mergeCell ref="K135:K137"/>
    <mergeCell ref="J132:J134"/>
    <mergeCell ref="K132:K134"/>
    <mergeCell ref="J138:J140"/>
    <mergeCell ref="K138:K140"/>
    <mergeCell ref="K107:K109"/>
    <mergeCell ref="K110:K117"/>
    <mergeCell ref="K118:K120"/>
    <mergeCell ref="K121:K128"/>
    <mergeCell ref="K129:K131"/>
  </mergeCells>
  <conditionalFormatting sqref="K8:K10">
    <cfRule type="cellIs" dxfId="76" priority="14" operator="greaterThan">
      <formula>1.1</formula>
    </cfRule>
  </conditionalFormatting>
  <conditionalFormatting sqref="K135:K137">
    <cfRule type="cellIs" dxfId="75" priority="3" operator="greaterThan">
      <formula>1.1</formula>
    </cfRule>
  </conditionalFormatting>
  <conditionalFormatting sqref="K19:K21">
    <cfRule type="cellIs" dxfId="74" priority="12" operator="greaterThan">
      <formula>1.1</formula>
    </cfRule>
  </conditionalFormatting>
  <conditionalFormatting sqref="K30:K32">
    <cfRule type="cellIs" dxfId="73" priority="11" operator="greaterThan">
      <formula>1.1</formula>
    </cfRule>
  </conditionalFormatting>
  <conditionalFormatting sqref="K41:K43">
    <cfRule type="cellIs" dxfId="72" priority="10" operator="greaterThan">
      <formula>1.1</formula>
    </cfRule>
  </conditionalFormatting>
  <conditionalFormatting sqref="K52:K54">
    <cfRule type="cellIs" dxfId="71" priority="9" operator="greaterThan">
      <formula>1.1</formula>
    </cfRule>
  </conditionalFormatting>
  <conditionalFormatting sqref="K63:K65">
    <cfRule type="cellIs" dxfId="70" priority="8" operator="greaterThan">
      <formula>1.1</formula>
    </cfRule>
  </conditionalFormatting>
  <conditionalFormatting sqref="K74:K76">
    <cfRule type="cellIs" dxfId="69" priority="7" operator="greaterThan">
      <formula>1.1</formula>
    </cfRule>
  </conditionalFormatting>
  <conditionalFormatting sqref="K107:K109">
    <cfRule type="cellIs" dxfId="68" priority="6" operator="greaterThan">
      <formula>1.1</formula>
    </cfRule>
  </conditionalFormatting>
  <conditionalFormatting sqref="K118:K120">
    <cfRule type="cellIs" dxfId="67" priority="5" operator="greaterThan">
      <formula>1.1</formula>
    </cfRule>
  </conditionalFormatting>
  <conditionalFormatting sqref="K129:K131">
    <cfRule type="cellIs" dxfId="66" priority="4" operator="greaterThan">
      <formula>1.1</formula>
    </cfRule>
  </conditionalFormatting>
  <conditionalFormatting sqref="K85:K87">
    <cfRule type="cellIs" dxfId="65" priority="2" operator="greaterThan">
      <formula>1.1</formula>
    </cfRule>
  </conditionalFormatting>
  <conditionalFormatting sqref="K96:K98">
    <cfRule type="cellIs" dxfId="64" priority="1" operator="greaterThan">
      <formula>1.1</formula>
    </cfRule>
  </conditionalFormatting>
  <pageMargins left="0.31496062992125984" right="0.31496062992125984" top="0.55118110236220474" bottom="0.15748031496062992" header="0.31496062992125984" footer="0.31496062992125984"/>
  <pageSetup paperSize="9" scale="83" fitToHeight="0" orientation="landscape" blackAndWhite="1" verticalDpi="300" r:id="rId1"/>
  <headerFooter>
    <oddHeader>&amp;L&amp;"Arial,Italic"&amp;9&amp;F&amp;R&amp;"Arial,Italic"&amp;9&amp;A, lk &amp;P (&amp;N)</oddHeader>
  </headerFooter>
  <rowBreaks count="2" manualBreakCount="2">
    <brk id="40" max="11" man="1"/>
    <brk id="10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-0.249977111117893"/>
  </sheetPr>
  <dimension ref="A1:M132"/>
  <sheetViews>
    <sheetView showGridLines="0" zoomScale="85" zoomScaleNormal="85" workbookViewId="0">
      <pane ySplit="7" topLeftCell="A68" activePane="bottomLeft" state="frozen"/>
      <selection pane="bottomLeft" activeCell="F86" sqref="F86"/>
    </sheetView>
  </sheetViews>
  <sheetFormatPr defaultColWidth="9.140625" defaultRowHeight="12.75" x14ac:dyDescent="0.2"/>
  <cols>
    <col min="1" max="1" width="17.5703125" style="32" customWidth="1"/>
    <col min="2" max="2" width="9.140625" style="39"/>
    <col min="3" max="5" width="10.42578125" style="39" customWidth="1"/>
    <col min="6" max="6" width="13.85546875" style="39" customWidth="1"/>
    <col min="7" max="7" width="12.140625" style="39" customWidth="1"/>
    <col min="8" max="8" width="17.5703125" style="39" customWidth="1"/>
    <col min="9" max="9" width="53.42578125" style="40" customWidth="1"/>
    <col min="10" max="10" width="12.28515625" style="39" customWidth="1"/>
    <col min="11" max="11" width="11.5703125" style="39" customWidth="1"/>
    <col min="12" max="12" width="7.7109375" style="39" customWidth="1"/>
    <col min="13" max="13" width="6.140625" style="32" customWidth="1"/>
    <col min="14" max="16384" width="9.140625" style="32"/>
  </cols>
  <sheetData>
    <row r="1" spans="1:13" ht="15" customHeight="1" x14ac:dyDescent="0.2">
      <c r="A1" s="41"/>
      <c r="B1" s="42"/>
      <c r="C1" s="42"/>
      <c r="D1" s="42">
        <f>Eelarve!B2</f>
        <v>0</v>
      </c>
      <c r="E1" s="42"/>
      <c r="F1" s="42"/>
      <c r="G1" s="42"/>
      <c r="H1" s="43"/>
      <c r="I1" s="44"/>
      <c r="J1" s="45"/>
      <c r="K1" s="42"/>
      <c r="L1" s="42"/>
      <c r="M1" s="31"/>
    </row>
    <row r="2" spans="1:13" ht="15" x14ac:dyDescent="0.2">
      <c r="A2" s="41" t="str">
        <f>Eelarve!A25</f>
        <v>2. Muud tööjõukulud (sh vabatahtlik töö)</v>
      </c>
      <c r="B2" s="42"/>
      <c r="C2" s="42"/>
      <c r="D2" s="42"/>
      <c r="E2" s="42"/>
      <c r="F2" s="42"/>
      <c r="G2" s="42"/>
      <c r="H2" s="43"/>
      <c r="I2" s="468"/>
      <c r="J2" s="46"/>
      <c r="K2" s="47"/>
      <c r="L2" s="47"/>
      <c r="M2" s="31"/>
    </row>
    <row r="3" spans="1:13" ht="15" customHeight="1" x14ac:dyDescent="0.25">
      <c r="A3" s="48" t="s">
        <v>11</v>
      </c>
      <c r="B3" s="49">
        <f>Eelarve!E25</f>
        <v>0</v>
      </c>
      <c r="C3" s="49">
        <f>Eelarve!F25</f>
        <v>0</v>
      </c>
      <c r="D3" s="49">
        <f>Eelarve!G25</f>
        <v>0</v>
      </c>
      <c r="E3" s="49">
        <f>Eelarve!H25</f>
        <v>0</v>
      </c>
      <c r="F3" s="50"/>
      <c r="G3" s="42"/>
      <c r="H3" s="51"/>
      <c r="I3" s="468"/>
      <c r="J3" s="45"/>
      <c r="K3" s="52" t="s">
        <v>14</v>
      </c>
      <c r="L3" s="52"/>
      <c r="M3" s="31"/>
    </row>
    <row r="4" spans="1:13" s="34" customFormat="1" ht="17.25" customHeight="1" x14ac:dyDescent="0.2">
      <c r="A4" s="285" t="s">
        <v>12</v>
      </c>
      <c r="B4" s="286"/>
      <c r="C4" s="286">
        <f>C10+C23+C35+C47+C58+C68+C79+C85</f>
        <v>0</v>
      </c>
      <c r="D4" s="286">
        <f>D10+D23+D35+D47+D58+D68+D79+D85</f>
        <v>0</v>
      </c>
      <c r="E4" s="286">
        <f>E91+E102+E113+E124</f>
        <v>0</v>
      </c>
      <c r="F4" s="53"/>
      <c r="G4" s="53"/>
      <c r="H4" s="54"/>
      <c r="I4" s="55"/>
      <c r="J4" s="56"/>
      <c r="K4" s="286">
        <f>B3-C4-D4-E4</f>
        <v>0</v>
      </c>
      <c r="L4" s="286"/>
      <c r="M4" s="33"/>
    </row>
    <row r="5" spans="1:13" s="36" customFormat="1" ht="18" customHeight="1" x14ac:dyDescent="0.2">
      <c r="A5" s="469" t="s">
        <v>35</v>
      </c>
      <c r="B5" s="472" t="s">
        <v>5</v>
      </c>
      <c r="C5" s="475" t="s">
        <v>6</v>
      </c>
      <c r="D5" s="475"/>
      <c r="E5" s="475"/>
      <c r="F5" s="475"/>
      <c r="G5" s="475"/>
      <c r="H5" s="475"/>
      <c r="I5" s="475"/>
      <c r="J5" s="476"/>
      <c r="K5" s="477" t="s">
        <v>10</v>
      </c>
      <c r="L5" s="392" t="s">
        <v>105</v>
      </c>
      <c r="M5" s="35"/>
    </row>
    <row r="6" spans="1:13" s="36" customFormat="1" ht="18" customHeight="1" x14ac:dyDescent="0.2">
      <c r="A6" s="470"/>
      <c r="B6" s="473"/>
      <c r="C6" s="483" t="s">
        <v>7</v>
      </c>
      <c r="D6" s="484"/>
      <c r="E6" s="485"/>
      <c r="F6" s="480" t="s">
        <v>13</v>
      </c>
      <c r="G6" s="482" t="s">
        <v>8</v>
      </c>
      <c r="H6" s="480" t="s">
        <v>9</v>
      </c>
      <c r="I6" s="427" t="s">
        <v>64</v>
      </c>
      <c r="J6" s="433" t="s">
        <v>32</v>
      </c>
      <c r="K6" s="478"/>
      <c r="L6" s="393"/>
      <c r="M6" s="35"/>
    </row>
    <row r="7" spans="1:13" ht="54" customHeight="1" x14ac:dyDescent="0.2">
      <c r="A7" s="471"/>
      <c r="B7" s="474"/>
      <c r="C7" s="57" t="s">
        <v>58</v>
      </c>
      <c r="D7" s="57" t="s">
        <v>29</v>
      </c>
      <c r="E7" s="57" t="s">
        <v>42</v>
      </c>
      <c r="F7" s="481"/>
      <c r="G7" s="474"/>
      <c r="H7" s="481"/>
      <c r="I7" s="428"/>
      <c r="J7" s="434"/>
      <c r="K7" s="479"/>
      <c r="L7" s="394"/>
      <c r="M7" s="31"/>
    </row>
    <row r="8" spans="1:13" ht="15" x14ac:dyDescent="0.25">
      <c r="A8" s="58"/>
      <c r="B8" s="452">
        <f>Eelarve!E26</f>
        <v>0</v>
      </c>
      <c r="C8" s="452">
        <f>Eelarve!F26</f>
        <v>0</v>
      </c>
      <c r="D8" s="452">
        <f>Eelarve!G26</f>
        <v>0</v>
      </c>
      <c r="E8" s="452" t="str">
        <f>Eelarve!H26</f>
        <v>x</v>
      </c>
      <c r="F8" s="456"/>
      <c r="G8" s="457"/>
      <c r="H8" s="457"/>
      <c r="I8" s="457"/>
      <c r="J8" s="458"/>
      <c r="K8" s="465">
        <f>B8-C10-D10</f>
        <v>0</v>
      </c>
      <c r="L8" s="386">
        <f>IFERROR(C10/C8,0)</f>
        <v>0</v>
      </c>
      <c r="M8" s="31"/>
    </row>
    <row r="9" spans="1:13" s="38" customFormat="1" ht="3.75" customHeight="1" x14ac:dyDescent="0.2">
      <c r="A9" s="447" t="str">
        <f>Eelarve!A26</f>
        <v xml:space="preserve">2.1. </v>
      </c>
      <c r="B9" s="455"/>
      <c r="C9" s="455"/>
      <c r="D9" s="455"/>
      <c r="E9" s="455"/>
      <c r="F9" s="459"/>
      <c r="G9" s="460"/>
      <c r="H9" s="460"/>
      <c r="I9" s="460"/>
      <c r="J9" s="461"/>
      <c r="K9" s="466"/>
      <c r="L9" s="387"/>
      <c r="M9" s="37"/>
    </row>
    <row r="10" spans="1:13" s="38" customFormat="1" ht="15.75" customHeight="1" x14ac:dyDescent="0.2">
      <c r="A10" s="447"/>
      <c r="B10" s="451"/>
      <c r="C10" s="287">
        <f>SUM(C11:C20)</f>
        <v>0</v>
      </c>
      <c r="D10" s="287">
        <f>SUM(D11:D20)</f>
        <v>0</v>
      </c>
      <c r="E10" s="287" t="s">
        <v>4</v>
      </c>
      <c r="F10" s="462"/>
      <c r="G10" s="463"/>
      <c r="H10" s="463"/>
      <c r="I10" s="463"/>
      <c r="J10" s="464"/>
      <c r="K10" s="467"/>
      <c r="L10" s="388"/>
      <c r="M10" s="37"/>
    </row>
    <row r="11" spans="1:13" ht="15" x14ac:dyDescent="0.25">
      <c r="A11" s="448"/>
      <c r="B11" s="452"/>
      <c r="C11" s="59"/>
      <c r="D11" s="59"/>
      <c r="E11" s="234" t="s">
        <v>4</v>
      </c>
      <c r="F11" s="60"/>
      <c r="G11" s="61"/>
      <c r="H11" s="62"/>
      <c r="I11" s="63"/>
      <c r="J11" s="64"/>
      <c r="K11" s="444"/>
      <c r="L11" s="444"/>
      <c r="M11" s="31"/>
    </row>
    <row r="12" spans="1:13" ht="15" x14ac:dyDescent="0.25">
      <c r="A12" s="448"/>
      <c r="B12" s="452"/>
      <c r="C12" s="59"/>
      <c r="D12" s="59"/>
      <c r="E12" s="234" t="s">
        <v>4</v>
      </c>
      <c r="F12" s="60"/>
      <c r="G12" s="61"/>
      <c r="H12" s="62"/>
      <c r="I12" s="63"/>
      <c r="J12" s="64"/>
      <c r="K12" s="445"/>
      <c r="L12" s="445"/>
      <c r="M12" s="31"/>
    </row>
    <row r="13" spans="1:13" ht="15" x14ac:dyDescent="0.25">
      <c r="A13" s="448"/>
      <c r="B13" s="452"/>
      <c r="C13" s="59"/>
      <c r="D13" s="59"/>
      <c r="E13" s="234" t="s">
        <v>4</v>
      </c>
      <c r="F13" s="60"/>
      <c r="G13" s="60"/>
      <c r="H13" s="62"/>
      <c r="I13" s="63"/>
      <c r="J13" s="64"/>
      <c r="K13" s="445"/>
      <c r="L13" s="445"/>
      <c r="M13" s="31"/>
    </row>
    <row r="14" spans="1:13" ht="15" x14ac:dyDescent="0.25">
      <c r="A14" s="448"/>
      <c r="B14" s="452"/>
      <c r="C14" s="59"/>
      <c r="D14" s="59"/>
      <c r="E14" s="234" t="s">
        <v>4</v>
      </c>
      <c r="F14" s="60"/>
      <c r="G14" s="60"/>
      <c r="H14" s="62"/>
      <c r="I14" s="63"/>
      <c r="J14" s="64"/>
      <c r="K14" s="445"/>
      <c r="L14" s="445"/>
      <c r="M14" s="31"/>
    </row>
    <row r="15" spans="1:13" ht="15" x14ac:dyDescent="0.25">
      <c r="A15" s="449"/>
      <c r="B15" s="452"/>
      <c r="C15" s="59"/>
      <c r="D15" s="59"/>
      <c r="E15" s="234" t="s">
        <v>4</v>
      </c>
      <c r="F15" s="60"/>
      <c r="G15" s="60"/>
      <c r="H15" s="62"/>
      <c r="I15" s="63"/>
      <c r="J15" s="64"/>
      <c r="K15" s="445"/>
      <c r="L15" s="445"/>
      <c r="M15" s="31"/>
    </row>
    <row r="16" spans="1:13" ht="15" x14ac:dyDescent="0.25">
      <c r="A16" s="449"/>
      <c r="B16" s="452"/>
      <c r="C16" s="59"/>
      <c r="D16" s="59"/>
      <c r="E16" s="234" t="s">
        <v>4</v>
      </c>
      <c r="F16" s="60"/>
      <c r="G16" s="60"/>
      <c r="H16" s="62"/>
      <c r="I16" s="63"/>
      <c r="J16" s="64"/>
      <c r="K16" s="445"/>
      <c r="L16" s="445"/>
      <c r="M16" s="31"/>
    </row>
    <row r="17" spans="1:13" ht="15" x14ac:dyDescent="0.25">
      <c r="A17" s="449"/>
      <c r="B17" s="452"/>
      <c r="C17" s="59"/>
      <c r="D17" s="59"/>
      <c r="E17" s="234" t="s">
        <v>4</v>
      </c>
      <c r="F17" s="60"/>
      <c r="G17" s="60"/>
      <c r="H17" s="62"/>
      <c r="I17" s="63"/>
      <c r="J17" s="64"/>
      <c r="K17" s="445"/>
      <c r="L17" s="445"/>
      <c r="M17" s="31"/>
    </row>
    <row r="18" spans="1:13" ht="15" x14ac:dyDescent="0.25">
      <c r="A18" s="449"/>
      <c r="B18" s="452"/>
      <c r="C18" s="59"/>
      <c r="D18" s="59"/>
      <c r="E18" s="234" t="s">
        <v>4</v>
      </c>
      <c r="F18" s="60"/>
      <c r="G18" s="60"/>
      <c r="H18" s="62"/>
      <c r="I18" s="63"/>
      <c r="J18" s="64"/>
      <c r="K18" s="445"/>
      <c r="L18" s="445"/>
      <c r="M18" s="31"/>
    </row>
    <row r="19" spans="1:13" ht="15" x14ac:dyDescent="0.25">
      <c r="A19" s="449"/>
      <c r="B19" s="452"/>
      <c r="C19" s="59"/>
      <c r="D19" s="59"/>
      <c r="E19" s="234" t="s">
        <v>4</v>
      </c>
      <c r="F19" s="60"/>
      <c r="G19" s="60"/>
      <c r="H19" s="62"/>
      <c r="I19" s="63"/>
      <c r="J19" s="64"/>
      <c r="K19" s="445"/>
      <c r="L19" s="445"/>
      <c r="M19" s="31"/>
    </row>
    <row r="20" spans="1:13" ht="15" x14ac:dyDescent="0.25">
      <c r="A20" s="450"/>
      <c r="B20" s="453"/>
      <c r="C20" s="65"/>
      <c r="D20" s="65"/>
      <c r="E20" s="235" t="s">
        <v>4</v>
      </c>
      <c r="F20" s="66"/>
      <c r="G20" s="66"/>
      <c r="H20" s="67"/>
      <c r="I20" s="68"/>
      <c r="J20" s="69"/>
      <c r="K20" s="446"/>
      <c r="L20" s="446"/>
      <c r="M20" s="31"/>
    </row>
    <row r="21" spans="1:13" ht="15" x14ac:dyDescent="0.25">
      <c r="A21" s="58"/>
      <c r="B21" s="452">
        <f>Eelarve!E27</f>
        <v>0</v>
      </c>
      <c r="C21" s="452">
        <f>Eelarve!F27</f>
        <v>0</v>
      </c>
      <c r="D21" s="452">
        <f>Eelarve!G27</f>
        <v>0</v>
      </c>
      <c r="E21" s="454" t="str">
        <f>Eelarve!H27</f>
        <v>x</v>
      </c>
      <c r="F21" s="456"/>
      <c r="G21" s="457"/>
      <c r="H21" s="457"/>
      <c r="I21" s="457"/>
      <c r="J21" s="458"/>
      <c r="K21" s="465">
        <f>B21-C23-D23</f>
        <v>0</v>
      </c>
      <c r="L21" s="386">
        <f>IFERROR(C23/C21,0)</f>
        <v>0</v>
      </c>
      <c r="M21" s="31"/>
    </row>
    <row r="22" spans="1:13" ht="6.75" customHeight="1" x14ac:dyDescent="0.2">
      <c r="A22" s="447" t="str">
        <f>Eelarve!A27</f>
        <v xml:space="preserve">2.2. </v>
      </c>
      <c r="B22" s="455"/>
      <c r="C22" s="455"/>
      <c r="D22" s="455"/>
      <c r="E22" s="455"/>
      <c r="F22" s="459"/>
      <c r="G22" s="460"/>
      <c r="H22" s="460"/>
      <c r="I22" s="460"/>
      <c r="J22" s="461"/>
      <c r="K22" s="466"/>
      <c r="L22" s="387"/>
      <c r="M22" s="31"/>
    </row>
    <row r="23" spans="1:13" ht="16.5" customHeight="1" x14ac:dyDescent="0.2">
      <c r="A23" s="447"/>
      <c r="B23" s="451"/>
      <c r="C23" s="287">
        <f>SUM(C24:C32)</f>
        <v>0</v>
      </c>
      <c r="D23" s="287">
        <f>SUM(D24:D32)</f>
        <v>0</v>
      </c>
      <c r="E23" s="287" t="s">
        <v>4</v>
      </c>
      <c r="F23" s="462"/>
      <c r="G23" s="463"/>
      <c r="H23" s="463"/>
      <c r="I23" s="463"/>
      <c r="J23" s="464"/>
      <c r="K23" s="467"/>
      <c r="L23" s="388"/>
      <c r="M23" s="31"/>
    </row>
    <row r="24" spans="1:13" ht="15" x14ac:dyDescent="0.25">
      <c r="A24" s="448"/>
      <c r="B24" s="452"/>
      <c r="C24" s="59"/>
      <c r="D24" s="59"/>
      <c r="E24" s="234" t="s">
        <v>4</v>
      </c>
      <c r="F24" s="60"/>
      <c r="G24" s="61"/>
      <c r="H24" s="62"/>
      <c r="I24" s="63"/>
      <c r="J24" s="64"/>
      <c r="K24" s="444"/>
      <c r="L24" s="444"/>
      <c r="M24" s="31"/>
    </row>
    <row r="25" spans="1:13" ht="15" x14ac:dyDescent="0.25">
      <c r="A25" s="448"/>
      <c r="B25" s="452"/>
      <c r="C25" s="59"/>
      <c r="D25" s="59"/>
      <c r="E25" s="234" t="s">
        <v>4</v>
      </c>
      <c r="F25" s="60"/>
      <c r="G25" s="61"/>
      <c r="H25" s="62"/>
      <c r="I25" s="63"/>
      <c r="J25" s="64"/>
      <c r="K25" s="445"/>
      <c r="L25" s="445"/>
      <c r="M25" s="31"/>
    </row>
    <row r="26" spans="1:13" ht="15" x14ac:dyDescent="0.25">
      <c r="A26" s="448"/>
      <c r="B26" s="452"/>
      <c r="C26" s="59"/>
      <c r="D26" s="59"/>
      <c r="E26" s="234" t="s">
        <v>4</v>
      </c>
      <c r="F26" s="60"/>
      <c r="G26" s="60"/>
      <c r="H26" s="62"/>
      <c r="I26" s="63"/>
      <c r="J26" s="64"/>
      <c r="K26" s="445"/>
      <c r="L26" s="445"/>
      <c r="M26" s="31"/>
    </row>
    <row r="27" spans="1:13" ht="15" x14ac:dyDescent="0.25">
      <c r="A27" s="449"/>
      <c r="B27" s="452"/>
      <c r="C27" s="59"/>
      <c r="D27" s="59"/>
      <c r="E27" s="234" t="s">
        <v>4</v>
      </c>
      <c r="F27" s="60"/>
      <c r="G27" s="60"/>
      <c r="H27" s="62"/>
      <c r="I27" s="63"/>
      <c r="J27" s="64"/>
      <c r="K27" s="445"/>
      <c r="L27" s="445"/>
      <c r="M27" s="31"/>
    </row>
    <row r="28" spans="1:13" ht="15" x14ac:dyDescent="0.25">
      <c r="A28" s="449"/>
      <c r="B28" s="452"/>
      <c r="C28" s="59"/>
      <c r="D28" s="59"/>
      <c r="E28" s="234" t="s">
        <v>4</v>
      </c>
      <c r="F28" s="60"/>
      <c r="G28" s="60"/>
      <c r="H28" s="62"/>
      <c r="I28" s="63"/>
      <c r="J28" s="64"/>
      <c r="K28" s="445"/>
      <c r="L28" s="445"/>
      <c r="M28" s="31"/>
    </row>
    <row r="29" spans="1:13" ht="15" x14ac:dyDescent="0.25">
      <c r="A29" s="449"/>
      <c r="B29" s="452"/>
      <c r="C29" s="59"/>
      <c r="D29" s="59"/>
      <c r="E29" s="234" t="s">
        <v>4</v>
      </c>
      <c r="F29" s="60"/>
      <c r="G29" s="60"/>
      <c r="H29" s="62"/>
      <c r="I29" s="63"/>
      <c r="J29" s="64"/>
      <c r="K29" s="445"/>
      <c r="L29" s="445"/>
      <c r="M29" s="31"/>
    </row>
    <row r="30" spans="1:13" ht="15" x14ac:dyDescent="0.25">
      <c r="A30" s="449"/>
      <c r="B30" s="452"/>
      <c r="C30" s="59"/>
      <c r="D30" s="59"/>
      <c r="E30" s="234" t="s">
        <v>4</v>
      </c>
      <c r="F30" s="60"/>
      <c r="G30" s="61"/>
      <c r="H30" s="62"/>
      <c r="I30" s="63"/>
      <c r="J30" s="64"/>
      <c r="K30" s="445"/>
      <c r="L30" s="445"/>
      <c r="M30" s="31"/>
    </row>
    <row r="31" spans="1:13" ht="15" x14ac:dyDescent="0.25">
      <c r="A31" s="449"/>
      <c r="B31" s="452"/>
      <c r="C31" s="59"/>
      <c r="D31" s="59"/>
      <c r="E31" s="234" t="s">
        <v>4</v>
      </c>
      <c r="F31" s="60"/>
      <c r="G31" s="60"/>
      <c r="H31" s="62"/>
      <c r="I31" s="63"/>
      <c r="J31" s="64"/>
      <c r="K31" s="445"/>
      <c r="L31" s="445"/>
      <c r="M31" s="31"/>
    </row>
    <row r="32" spans="1:13" ht="15" x14ac:dyDescent="0.25">
      <c r="A32" s="450"/>
      <c r="B32" s="453"/>
      <c r="C32" s="65"/>
      <c r="D32" s="65"/>
      <c r="E32" s="235" t="s">
        <v>4</v>
      </c>
      <c r="F32" s="66"/>
      <c r="G32" s="66"/>
      <c r="H32" s="67"/>
      <c r="I32" s="68"/>
      <c r="J32" s="69"/>
      <c r="K32" s="446"/>
      <c r="L32" s="446"/>
      <c r="M32" s="31"/>
    </row>
    <row r="33" spans="1:13" ht="15" x14ac:dyDescent="0.25">
      <c r="A33" s="58"/>
      <c r="B33" s="452">
        <f>Eelarve!E28</f>
        <v>0</v>
      </c>
      <c r="C33" s="452">
        <f>Eelarve!F28</f>
        <v>0</v>
      </c>
      <c r="D33" s="452">
        <f>Eelarve!G28</f>
        <v>0</v>
      </c>
      <c r="E33" s="454" t="str">
        <f>Eelarve!H28</f>
        <v>x</v>
      </c>
      <c r="F33" s="456"/>
      <c r="G33" s="457"/>
      <c r="H33" s="457"/>
      <c r="I33" s="457"/>
      <c r="J33" s="458"/>
      <c r="K33" s="465">
        <f>B33-C35-D35</f>
        <v>0</v>
      </c>
      <c r="L33" s="386">
        <f>IFERROR(C35/C33,0)</f>
        <v>0</v>
      </c>
      <c r="M33" s="31"/>
    </row>
    <row r="34" spans="1:13" ht="6" customHeight="1" x14ac:dyDescent="0.2">
      <c r="A34" s="447" t="str">
        <f>Eelarve!A28</f>
        <v xml:space="preserve">2.3. </v>
      </c>
      <c r="B34" s="455"/>
      <c r="C34" s="455"/>
      <c r="D34" s="455"/>
      <c r="E34" s="455"/>
      <c r="F34" s="459"/>
      <c r="G34" s="460"/>
      <c r="H34" s="460"/>
      <c r="I34" s="460"/>
      <c r="J34" s="461"/>
      <c r="K34" s="466"/>
      <c r="L34" s="387"/>
      <c r="M34" s="31"/>
    </row>
    <row r="35" spans="1:13" ht="15.75" customHeight="1" x14ac:dyDescent="0.2">
      <c r="A35" s="447"/>
      <c r="B35" s="451"/>
      <c r="C35" s="287">
        <f>SUM(C36:C44)</f>
        <v>0</v>
      </c>
      <c r="D35" s="287">
        <f>SUM(D36:D44)</f>
        <v>0</v>
      </c>
      <c r="E35" s="287" t="s">
        <v>4</v>
      </c>
      <c r="F35" s="462"/>
      <c r="G35" s="463"/>
      <c r="H35" s="463"/>
      <c r="I35" s="463"/>
      <c r="J35" s="464"/>
      <c r="K35" s="467"/>
      <c r="L35" s="388"/>
      <c r="M35" s="31"/>
    </row>
    <row r="36" spans="1:13" ht="15" x14ac:dyDescent="0.25">
      <c r="A36" s="448"/>
      <c r="B36" s="452"/>
      <c r="C36" s="59"/>
      <c r="D36" s="59"/>
      <c r="E36" s="234" t="s">
        <v>4</v>
      </c>
      <c r="F36" s="60"/>
      <c r="G36" s="61"/>
      <c r="H36" s="62"/>
      <c r="I36" s="63"/>
      <c r="J36" s="64"/>
      <c r="K36" s="444"/>
      <c r="L36" s="444"/>
      <c r="M36" s="31"/>
    </row>
    <row r="37" spans="1:13" ht="15" x14ac:dyDescent="0.25">
      <c r="A37" s="448"/>
      <c r="B37" s="452"/>
      <c r="C37" s="59"/>
      <c r="D37" s="59"/>
      <c r="E37" s="234" t="s">
        <v>4</v>
      </c>
      <c r="F37" s="60"/>
      <c r="G37" s="61"/>
      <c r="H37" s="62"/>
      <c r="I37" s="63"/>
      <c r="J37" s="64"/>
      <c r="K37" s="445"/>
      <c r="L37" s="445"/>
      <c r="M37" s="31"/>
    </row>
    <row r="38" spans="1:13" ht="15" x14ac:dyDescent="0.25">
      <c r="A38" s="448"/>
      <c r="B38" s="452"/>
      <c r="C38" s="59"/>
      <c r="D38" s="59"/>
      <c r="E38" s="234" t="s">
        <v>4</v>
      </c>
      <c r="F38" s="60"/>
      <c r="G38" s="60"/>
      <c r="H38" s="62"/>
      <c r="I38" s="63"/>
      <c r="J38" s="64"/>
      <c r="K38" s="445"/>
      <c r="L38" s="445"/>
      <c r="M38" s="31"/>
    </row>
    <row r="39" spans="1:13" ht="15" x14ac:dyDescent="0.25">
      <c r="A39" s="449"/>
      <c r="B39" s="452"/>
      <c r="C39" s="59"/>
      <c r="D39" s="59"/>
      <c r="E39" s="234" t="s">
        <v>4</v>
      </c>
      <c r="F39" s="60"/>
      <c r="G39" s="60"/>
      <c r="H39" s="62"/>
      <c r="I39" s="63"/>
      <c r="J39" s="64"/>
      <c r="K39" s="445"/>
      <c r="L39" s="445"/>
      <c r="M39" s="31"/>
    </row>
    <row r="40" spans="1:13" ht="15" x14ac:dyDescent="0.25">
      <c r="A40" s="449"/>
      <c r="B40" s="452"/>
      <c r="C40" s="59"/>
      <c r="D40" s="59"/>
      <c r="E40" s="234" t="s">
        <v>4</v>
      </c>
      <c r="F40" s="60"/>
      <c r="G40" s="60"/>
      <c r="H40" s="62"/>
      <c r="I40" s="63"/>
      <c r="J40" s="64"/>
      <c r="K40" s="445"/>
      <c r="L40" s="445"/>
      <c r="M40" s="31"/>
    </row>
    <row r="41" spans="1:13" ht="15" x14ac:dyDescent="0.25">
      <c r="A41" s="449"/>
      <c r="B41" s="452"/>
      <c r="C41" s="59"/>
      <c r="D41" s="59"/>
      <c r="E41" s="234" t="s">
        <v>4</v>
      </c>
      <c r="F41" s="60"/>
      <c r="G41" s="60"/>
      <c r="H41" s="62"/>
      <c r="I41" s="63"/>
      <c r="J41" s="64"/>
      <c r="K41" s="445"/>
      <c r="L41" s="445"/>
      <c r="M41" s="31"/>
    </row>
    <row r="42" spans="1:13" ht="15" x14ac:dyDescent="0.25">
      <c r="A42" s="449"/>
      <c r="B42" s="452"/>
      <c r="C42" s="59"/>
      <c r="D42" s="59"/>
      <c r="E42" s="234" t="s">
        <v>4</v>
      </c>
      <c r="F42" s="60"/>
      <c r="G42" s="60"/>
      <c r="H42" s="62"/>
      <c r="I42" s="63"/>
      <c r="J42" s="64"/>
      <c r="K42" s="445"/>
      <c r="L42" s="445"/>
      <c r="M42" s="31"/>
    </row>
    <row r="43" spans="1:13" ht="15" x14ac:dyDescent="0.25">
      <c r="A43" s="449"/>
      <c r="B43" s="452"/>
      <c r="C43" s="59"/>
      <c r="D43" s="59"/>
      <c r="E43" s="234" t="s">
        <v>4</v>
      </c>
      <c r="F43" s="60"/>
      <c r="G43" s="60"/>
      <c r="H43" s="62"/>
      <c r="I43" s="63"/>
      <c r="J43" s="64"/>
      <c r="K43" s="445"/>
      <c r="L43" s="445"/>
      <c r="M43" s="31"/>
    </row>
    <row r="44" spans="1:13" ht="15" x14ac:dyDescent="0.25">
      <c r="A44" s="450"/>
      <c r="B44" s="453"/>
      <c r="C44" s="65"/>
      <c r="D44" s="65"/>
      <c r="E44" s="235" t="s">
        <v>4</v>
      </c>
      <c r="F44" s="66"/>
      <c r="G44" s="66"/>
      <c r="H44" s="67"/>
      <c r="I44" s="68"/>
      <c r="J44" s="69"/>
      <c r="K44" s="446"/>
      <c r="L44" s="446"/>
      <c r="M44" s="31"/>
    </row>
    <row r="45" spans="1:13" ht="15" x14ac:dyDescent="0.25">
      <c r="A45" s="58"/>
      <c r="B45" s="452">
        <f>Eelarve!E29</f>
        <v>0</v>
      </c>
      <c r="C45" s="452">
        <f>Eelarve!F29</f>
        <v>0</v>
      </c>
      <c r="D45" s="452">
        <f>Eelarve!G29</f>
        <v>0</v>
      </c>
      <c r="E45" s="454" t="str">
        <f>Eelarve!H29</f>
        <v>x</v>
      </c>
      <c r="F45" s="456"/>
      <c r="G45" s="457"/>
      <c r="H45" s="457"/>
      <c r="I45" s="457"/>
      <c r="J45" s="458"/>
      <c r="K45" s="465">
        <f>B45-C47-D47</f>
        <v>0</v>
      </c>
      <c r="L45" s="386">
        <f>IFERROR(C47/C45,0)</f>
        <v>0</v>
      </c>
      <c r="M45" s="31"/>
    </row>
    <row r="46" spans="1:13" ht="3.75" customHeight="1" x14ac:dyDescent="0.2">
      <c r="A46" s="447" t="str">
        <f>Eelarve!A29</f>
        <v xml:space="preserve">2.4. </v>
      </c>
      <c r="B46" s="455"/>
      <c r="C46" s="455"/>
      <c r="D46" s="455"/>
      <c r="E46" s="455"/>
      <c r="F46" s="459"/>
      <c r="G46" s="460"/>
      <c r="H46" s="460"/>
      <c r="I46" s="460"/>
      <c r="J46" s="461"/>
      <c r="K46" s="466"/>
      <c r="L46" s="387"/>
      <c r="M46" s="31"/>
    </row>
    <row r="47" spans="1:13" ht="19.5" customHeight="1" x14ac:dyDescent="0.2">
      <c r="A47" s="447"/>
      <c r="B47" s="451"/>
      <c r="C47" s="287">
        <f>SUM(C48:C55)</f>
        <v>0</v>
      </c>
      <c r="D47" s="287">
        <f>SUM(D48:D55)</f>
        <v>0</v>
      </c>
      <c r="E47" s="287" t="s">
        <v>4</v>
      </c>
      <c r="F47" s="462"/>
      <c r="G47" s="463"/>
      <c r="H47" s="463"/>
      <c r="I47" s="463"/>
      <c r="J47" s="464"/>
      <c r="K47" s="467"/>
      <c r="L47" s="388"/>
      <c r="M47" s="31"/>
    </row>
    <row r="48" spans="1:13" ht="15" x14ac:dyDescent="0.25">
      <c r="A48" s="448"/>
      <c r="B48" s="452"/>
      <c r="C48" s="59"/>
      <c r="D48" s="59"/>
      <c r="E48" s="234" t="s">
        <v>4</v>
      </c>
      <c r="F48" s="60"/>
      <c r="G48" s="61"/>
      <c r="H48" s="62"/>
      <c r="I48" s="63"/>
      <c r="J48" s="64"/>
      <c r="K48" s="444"/>
      <c r="L48" s="444"/>
      <c r="M48" s="31"/>
    </row>
    <row r="49" spans="1:13" ht="15" x14ac:dyDescent="0.25">
      <c r="A49" s="448"/>
      <c r="B49" s="452"/>
      <c r="C49" s="59"/>
      <c r="D49" s="59"/>
      <c r="E49" s="234" t="s">
        <v>4</v>
      </c>
      <c r="F49" s="60"/>
      <c r="G49" s="61"/>
      <c r="H49" s="62"/>
      <c r="I49" s="63"/>
      <c r="J49" s="64"/>
      <c r="K49" s="445"/>
      <c r="L49" s="445"/>
      <c r="M49" s="31"/>
    </row>
    <row r="50" spans="1:13" ht="15" x14ac:dyDescent="0.25">
      <c r="A50" s="448"/>
      <c r="B50" s="452"/>
      <c r="C50" s="59"/>
      <c r="D50" s="59"/>
      <c r="E50" s="234" t="s">
        <v>4</v>
      </c>
      <c r="F50" s="60"/>
      <c r="G50" s="60"/>
      <c r="H50" s="62"/>
      <c r="I50" s="63"/>
      <c r="J50" s="64"/>
      <c r="K50" s="445"/>
      <c r="L50" s="445"/>
      <c r="M50" s="31"/>
    </row>
    <row r="51" spans="1:13" ht="15" x14ac:dyDescent="0.25">
      <c r="A51" s="449"/>
      <c r="B51" s="452"/>
      <c r="C51" s="59"/>
      <c r="D51" s="59"/>
      <c r="E51" s="234" t="s">
        <v>4</v>
      </c>
      <c r="F51" s="60"/>
      <c r="G51" s="60"/>
      <c r="H51" s="62"/>
      <c r="I51" s="63"/>
      <c r="J51" s="64"/>
      <c r="K51" s="445"/>
      <c r="L51" s="445"/>
      <c r="M51" s="31"/>
    </row>
    <row r="52" spans="1:13" ht="15" x14ac:dyDescent="0.25">
      <c r="A52" s="449"/>
      <c r="B52" s="452"/>
      <c r="C52" s="59"/>
      <c r="D52" s="59"/>
      <c r="E52" s="234" t="s">
        <v>4</v>
      </c>
      <c r="F52" s="60"/>
      <c r="G52" s="60"/>
      <c r="H52" s="62"/>
      <c r="I52" s="63"/>
      <c r="J52" s="64"/>
      <c r="K52" s="445"/>
      <c r="L52" s="445"/>
      <c r="M52" s="31"/>
    </row>
    <row r="53" spans="1:13" ht="15" x14ac:dyDescent="0.25">
      <c r="A53" s="449"/>
      <c r="B53" s="452"/>
      <c r="C53" s="59"/>
      <c r="D53" s="59"/>
      <c r="E53" s="234" t="s">
        <v>4</v>
      </c>
      <c r="F53" s="60"/>
      <c r="G53" s="60"/>
      <c r="H53" s="62"/>
      <c r="I53" s="63"/>
      <c r="J53" s="64"/>
      <c r="K53" s="445"/>
      <c r="L53" s="445"/>
      <c r="M53" s="31"/>
    </row>
    <row r="54" spans="1:13" ht="15" x14ac:dyDescent="0.25">
      <c r="A54" s="449"/>
      <c r="B54" s="452"/>
      <c r="C54" s="59"/>
      <c r="D54" s="59"/>
      <c r="E54" s="234" t="s">
        <v>4</v>
      </c>
      <c r="F54" s="60"/>
      <c r="G54" s="60"/>
      <c r="H54" s="62"/>
      <c r="I54" s="63"/>
      <c r="J54" s="64"/>
      <c r="K54" s="445"/>
      <c r="L54" s="445"/>
      <c r="M54" s="31"/>
    </row>
    <row r="55" spans="1:13" ht="15" x14ac:dyDescent="0.25">
      <c r="A55" s="450"/>
      <c r="B55" s="453"/>
      <c r="C55" s="65"/>
      <c r="D55" s="65"/>
      <c r="E55" s="235" t="s">
        <v>4</v>
      </c>
      <c r="F55" s="66"/>
      <c r="G55" s="66"/>
      <c r="H55" s="67"/>
      <c r="I55" s="68"/>
      <c r="J55" s="69"/>
      <c r="K55" s="446"/>
      <c r="L55" s="446"/>
      <c r="M55" s="31"/>
    </row>
    <row r="56" spans="1:13" ht="15" x14ac:dyDescent="0.25">
      <c r="A56" s="58"/>
      <c r="B56" s="452">
        <f>Eelarve!E30</f>
        <v>0</v>
      </c>
      <c r="C56" s="452">
        <f>Eelarve!F30</f>
        <v>0</v>
      </c>
      <c r="D56" s="452">
        <f>Eelarve!G30</f>
        <v>0</v>
      </c>
      <c r="E56" s="454" t="str">
        <f>Eelarve!H30</f>
        <v>x</v>
      </c>
      <c r="F56" s="456"/>
      <c r="G56" s="457"/>
      <c r="H56" s="457"/>
      <c r="I56" s="457"/>
      <c r="J56" s="458"/>
      <c r="K56" s="465">
        <f>B56-C58-D58</f>
        <v>0</v>
      </c>
      <c r="L56" s="386">
        <f>IFERROR(C58/C56,0)</f>
        <v>0</v>
      </c>
      <c r="M56" s="31"/>
    </row>
    <row r="57" spans="1:13" ht="4.5" customHeight="1" x14ac:dyDescent="0.2">
      <c r="A57" s="447" t="str">
        <f>Eelarve!A30</f>
        <v xml:space="preserve">2.5. </v>
      </c>
      <c r="B57" s="455"/>
      <c r="C57" s="455"/>
      <c r="D57" s="455"/>
      <c r="E57" s="455"/>
      <c r="F57" s="459"/>
      <c r="G57" s="460"/>
      <c r="H57" s="460"/>
      <c r="I57" s="460"/>
      <c r="J57" s="461"/>
      <c r="K57" s="466"/>
      <c r="L57" s="387"/>
      <c r="M57" s="31"/>
    </row>
    <row r="58" spans="1:13" ht="16.5" customHeight="1" x14ac:dyDescent="0.2">
      <c r="A58" s="447"/>
      <c r="B58" s="451"/>
      <c r="C58" s="287">
        <f>SUM(C59:C65)</f>
        <v>0</v>
      </c>
      <c r="D58" s="287">
        <f>SUM(D59:D65)</f>
        <v>0</v>
      </c>
      <c r="E58" s="287" t="s">
        <v>4</v>
      </c>
      <c r="F58" s="462"/>
      <c r="G58" s="463"/>
      <c r="H58" s="463"/>
      <c r="I58" s="463"/>
      <c r="J58" s="464"/>
      <c r="K58" s="467"/>
      <c r="L58" s="388"/>
      <c r="M58" s="31"/>
    </row>
    <row r="59" spans="1:13" ht="15" x14ac:dyDescent="0.25">
      <c r="A59" s="448"/>
      <c r="B59" s="452"/>
      <c r="C59" s="59"/>
      <c r="D59" s="59"/>
      <c r="E59" s="234" t="s">
        <v>4</v>
      </c>
      <c r="F59" s="60"/>
      <c r="G59" s="61"/>
      <c r="H59" s="62"/>
      <c r="I59" s="63"/>
      <c r="J59" s="64"/>
      <c r="K59" s="444"/>
      <c r="L59" s="444"/>
      <c r="M59" s="31"/>
    </row>
    <row r="60" spans="1:13" ht="15" x14ac:dyDescent="0.25">
      <c r="A60" s="448"/>
      <c r="B60" s="452"/>
      <c r="C60" s="59"/>
      <c r="D60" s="59"/>
      <c r="E60" s="234" t="s">
        <v>4</v>
      </c>
      <c r="F60" s="60"/>
      <c r="G60" s="61"/>
      <c r="H60" s="62"/>
      <c r="I60" s="63"/>
      <c r="J60" s="64"/>
      <c r="K60" s="445"/>
      <c r="L60" s="445"/>
      <c r="M60" s="31"/>
    </row>
    <row r="61" spans="1:13" ht="15" x14ac:dyDescent="0.25">
      <c r="A61" s="449"/>
      <c r="B61" s="452"/>
      <c r="C61" s="59"/>
      <c r="D61" s="59"/>
      <c r="E61" s="234" t="s">
        <v>4</v>
      </c>
      <c r="F61" s="60"/>
      <c r="G61" s="60"/>
      <c r="H61" s="62"/>
      <c r="I61" s="63"/>
      <c r="J61" s="64"/>
      <c r="K61" s="445"/>
      <c r="L61" s="445"/>
      <c r="M61" s="31"/>
    </row>
    <row r="62" spans="1:13" ht="15" x14ac:dyDescent="0.25">
      <c r="A62" s="449"/>
      <c r="B62" s="452"/>
      <c r="C62" s="59"/>
      <c r="D62" s="59"/>
      <c r="E62" s="234" t="s">
        <v>4</v>
      </c>
      <c r="F62" s="60"/>
      <c r="G62" s="60"/>
      <c r="H62" s="62"/>
      <c r="I62" s="63"/>
      <c r="J62" s="64"/>
      <c r="K62" s="445"/>
      <c r="L62" s="445"/>
      <c r="M62" s="31"/>
    </row>
    <row r="63" spans="1:13" ht="15" x14ac:dyDescent="0.25">
      <c r="A63" s="449"/>
      <c r="B63" s="452"/>
      <c r="C63" s="59"/>
      <c r="D63" s="59"/>
      <c r="E63" s="234" t="s">
        <v>4</v>
      </c>
      <c r="F63" s="60"/>
      <c r="G63" s="60"/>
      <c r="H63" s="62"/>
      <c r="I63" s="63"/>
      <c r="J63" s="64"/>
      <c r="K63" s="445"/>
      <c r="L63" s="445"/>
      <c r="M63" s="31"/>
    </row>
    <row r="64" spans="1:13" ht="15" x14ac:dyDescent="0.25">
      <c r="A64" s="449"/>
      <c r="B64" s="452"/>
      <c r="C64" s="59"/>
      <c r="D64" s="59"/>
      <c r="E64" s="234" t="s">
        <v>4</v>
      </c>
      <c r="F64" s="60"/>
      <c r="G64" s="60"/>
      <c r="H64" s="62"/>
      <c r="I64" s="63"/>
      <c r="J64" s="64"/>
      <c r="K64" s="445"/>
      <c r="L64" s="445"/>
      <c r="M64" s="31"/>
    </row>
    <row r="65" spans="1:13" ht="15" x14ac:dyDescent="0.25">
      <c r="A65" s="450"/>
      <c r="B65" s="453"/>
      <c r="C65" s="65"/>
      <c r="D65" s="65"/>
      <c r="E65" s="235" t="s">
        <v>4</v>
      </c>
      <c r="F65" s="66"/>
      <c r="G65" s="66"/>
      <c r="H65" s="67"/>
      <c r="I65" s="68"/>
      <c r="J65" s="69"/>
      <c r="K65" s="446"/>
      <c r="L65" s="446"/>
      <c r="M65" s="31"/>
    </row>
    <row r="66" spans="1:13" ht="15" x14ac:dyDescent="0.25">
      <c r="A66" s="58"/>
      <c r="B66" s="452">
        <f>Eelarve!E31</f>
        <v>0</v>
      </c>
      <c r="C66" s="452">
        <f>Eelarve!F31</f>
        <v>0</v>
      </c>
      <c r="D66" s="452">
        <f>Eelarve!G31</f>
        <v>0</v>
      </c>
      <c r="E66" s="454" t="str">
        <f>Eelarve!H31</f>
        <v>x</v>
      </c>
      <c r="F66" s="456"/>
      <c r="G66" s="457"/>
      <c r="H66" s="457"/>
      <c r="I66" s="457"/>
      <c r="J66" s="458"/>
      <c r="K66" s="465">
        <f>B66-C68-D68</f>
        <v>0</v>
      </c>
      <c r="L66" s="386">
        <f>IFERROR(C68/C66,0)</f>
        <v>0</v>
      </c>
      <c r="M66" s="31"/>
    </row>
    <row r="67" spans="1:13" ht="4.5" customHeight="1" x14ac:dyDescent="0.2">
      <c r="A67" s="447" t="str">
        <f>Eelarve!A31</f>
        <v xml:space="preserve">2.6. </v>
      </c>
      <c r="B67" s="455"/>
      <c r="C67" s="455"/>
      <c r="D67" s="455"/>
      <c r="E67" s="455"/>
      <c r="F67" s="459"/>
      <c r="G67" s="460"/>
      <c r="H67" s="460"/>
      <c r="I67" s="460"/>
      <c r="J67" s="461"/>
      <c r="K67" s="466"/>
      <c r="L67" s="387"/>
      <c r="M67" s="31"/>
    </row>
    <row r="68" spans="1:13" ht="16.5" customHeight="1" x14ac:dyDescent="0.2">
      <c r="A68" s="447"/>
      <c r="B68" s="451"/>
      <c r="C68" s="287">
        <f>SUM(C69:C76)</f>
        <v>0</v>
      </c>
      <c r="D68" s="287">
        <f>SUM(D69:D76)</f>
        <v>0</v>
      </c>
      <c r="E68" s="287" t="s">
        <v>4</v>
      </c>
      <c r="F68" s="462"/>
      <c r="G68" s="463"/>
      <c r="H68" s="463"/>
      <c r="I68" s="463"/>
      <c r="J68" s="464"/>
      <c r="K68" s="467"/>
      <c r="L68" s="388"/>
      <c r="M68" s="31"/>
    </row>
    <row r="69" spans="1:13" ht="15" x14ac:dyDescent="0.25">
      <c r="A69" s="448"/>
      <c r="B69" s="452"/>
      <c r="C69" s="59"/>
      <c r="D69" s="59"/>
      <c r="E69" s="234" t="s">
        <v>4</v>
      </c>
      <c r="F69" s="60"/>
      <c r="G69" s="61"/>
      <c r="H69" s="62"/>
      <c r="I69" s="63"/>
      <c r="J69" s="64"/>
      <c r="K69" s="444"/>
      <c r="L69" s="444"/>
      <c r="M69" s="31"/>
    </row>
    <row r="70" spans="1:13" ht="15" x14ac:dyDescent="0.25">
      <c r="A70" s="448"/>
      <c r="B70" s="452"/>
      <c r="C70" s="59"/>
      <c r="D70" s="59"/>
      <c r="E70" s="234" t="s">
        <v>4</v>
      </c>
      <c r="F70" s="60"/>
      <c r="G70" s="61"/>
      <c r="H70" s="62"/>
      <c r="I70" s="63"/>
      <c r="J70" s="64"/>
      <c r="K70" s="445"/>
      <c r="L70" s="445"/>
      <c r="M70" s="31"/>
    </row>
    <row r="71" spans="1:13" ht="15" x14ac:dyDescent="0.25">
      <c r="A71" s="448"/>
      <c r="B71" s="452"/>
      <c r="C71" s="59"/>
      <c r="D71" s="59"/>
      <c r="E71" s="234" t="s">
        <v>4</v>
      </c>
      <c r="F71" s="60"/>
      <c r="G71" s="60"/>
      <c r="H71" s="62"/>
      <c r="I71" s="63"/>
      <c r="J71" s="64"/>
      <c r="K71" s="445"/>
      <c r="L71" s="445"/>
      <c r="M71" s="31"/>
    </row>
    <row r="72" spans="1:13" ht="15" x14ac:dyDescent="0.25">
      <c r="A72" s="449"/>
      <c r="B72" s="452"/>
      <c r="C72" s="59"/>
      <c r="D72" s="59"/>
      <c r="E72" s="234" t="s">
        <v>4</v>
      </c>
      <c r="F72" s="60"/>
      <c r="G72" s="60"/>
      <c r="H72" s="62"/>
      <c r="I72" s="63"/>
      <c r="J72" s="64"/>
      <c r="K72" s="445"/>
      <c r="L72" s="445"/>
      <c r="M72" s="31"/>
    </row>
    <row r="73" spans="1:13" ht="15" x14ac:dyDescent="0.25">
      <c r="A73" s="449"/>
      <c r="B73" s="452"/>
      <c r="C73" s="59"/>
      <c r="D73" s="59"/>
      <c r="E73" s="234" t="s">
        <v>4</v>
      </c>
      <c r="F73" s="60"/>
      <c r="G73" s="60"/>
      <c r="H73" s="62"/>
      <c r="I73" s="63"/>
      <c r="J73" s="64"/>
      <c r="K73" s="445"/>
      <c r="L73" s="445"/>
      <c r="M73" s="31"/>
    </row>
    <row r="74" spans="1:13" ht="15" x14ac:dyDescent="0.25">
      <c r="A74" s="449"/>
      <c r="B74" s="452"/>
      <c r="C74" s="59"/>
      <c r="D74" s="59"/>
      <c r="E74" s="234" t="s">
        <v>4</v>
      </c>
      <c r="F74" s="60"/>
      <c r="G74" s="60"/>
      <c r="H74" s="62"/>
      <c r="I74" s="63"/>
      <c r="J74" s="64"/>
      <c r="K74" s="445"/>
      <c r="L74" s="445"/>
      <c r="M74" s="31"/>
    </row>
    <row r="75" spans="1:13" ht="15" x14ac:dyDescent="0.25">
      <c r="A75" s="449"/>
      <c r="B75" s="452"/>
      <c r="C75" s="59"/>
      <c r="D75" s="59"/>
      <c r="E75" s="234" t="s">
        <v>4</v>
      </c>
      <c r="F75" s="60"/>
      <c r="G75" s="60"/>
      <c r="H75" s="62"/>
      <c r="I75" s="63"/>
      <c r="J75" s="64"/>
      <c r="K75" s="445"/>
      <c r="L75" s="445"/>
      <c r="M75" s="31"/>
    </row>
    <row r="76" spans="1:13" ht="15" x14ac:dyDescent="0.25">
      <c r="A76" s="450"/>
      <c r="B76" s="453"/>
      <c r="C76" s="65"/>
      <c r="D76" s="65"/>
      <c r="E76" s="235" t="s">
        <v>4</v>
      </c>
      <c r="F76" s="66"/>
      <c r="G76" s="66"/>
      <c r="H76" s="67"/>
      <c r="I76" s="68"/>
      <c r="J76" s="69"/>
      <c r="K76" s="446"/>
      <c r="L76" s="446"/>
      <c r="M76" s="31"/>
    </row>
    <row r="77" spans="1:13" ht="15" x14ac:dyDescent="0.25">
      <c r="A77" s="58"/>
      <c r="B77" s="452">
        <f>Eelarve!E32</f>
        <v>0</v>
      </c>
      <c r="C77" s="452">
        <f>Eelarve!F32</f>
        <v>0</v>
      </c>
      <c r="D77" s="452">
        <f>Eelarve!G32</f>
        <v>0</v>
      </c>
      <c r="E77" s="454" t="str">
        <f>Eelarve!H32</f>
        <v>x</v>
      </c>
      <c r="F77" s="398" t="s">
        <v>142</v>
      </c>
      <c r="G77" s="399"/>
      <c r="H77" s="399"/>
      <c r="I77" s="399"/>
      <c r="J77" s="400"/>
      <c r="K77" s="465">
        <f>B77-C79-D79</f>
        <v>0</v>
      </c>
      <c r="L77" s="386">
        <f>IFERROR(C79/C77,0)</f>
        <v>0</v>
      </c>
      <c r="M77" s="31"/>
    </row>
    <row r="78" spans="1:13" ht="4.5" customHeight="1" x14ac:dyDescent="0.2">
      <c r="A78" s="447" t="str">
        <f>Eelarve!A32</f>
        <v>2.7. Töötuskindlustusmakse 0,8%</v>
      </c>
      <c r="B78" s="455"/>
      <c r="C78" s="455"/>
      <c r="D78" s="455"/>
      <c r="E78" s="455"/>
      <c r="F78" s="401"/>
      <c r="G78" s="402"/>
      <c r="H78" s="402"/>
      <c r="I78" s="402"/>
      <c r="J78" s="403"/>
      <c r="K78" s="466"/>
      <c r="L78" s="387"/>
      <c r="M78" s="31"/>
    </row>
    <row r="79" spans="1:13" ht="28.5" customHeight="1" x14ac:dyDescent="0.2">
      <c r="A79" s="447"/>
      <c r="B79" s="451"/>
      <c r="C79" s="287">
        <f>((C10+C23+C35+C47+C58+C68)*0.8%)+C80+C81+C82</f>
        <v>0</v>
      </c>
      <c r="D79" s="287">
        <f t="shared" ref="D79" si="0">((D10+D23+D35+D47+D58+D68)*0.8%)+D80+D81+D82</f>
        <v>0</v>
      </c>
      <c r="E79" s="287" t="s">
        <v>4</v>
      </c>
      <c r="F79" s="404"/>
      <c r="G79" s="405"/>
      <c r="H79" s="405"/>
      <c r="I79" s="405"/>
      <c r="J79" s="406"/>
      <c r="K79" s="467"/>
      <c r="L79" s="388"/>
      <c r="M79" s="31"/>
    </row>
    <row r="80" spans="1:13" ht="15" x14ac:dyDescent="0.25">
      <c r="A80" s="448"/>
      <c r="B80" s="452"/>
      <c r="C80" s="59"/>
      <c r="D80" s="59"/>
      <c r="E80" s="234" t="s">
        <v>4</v>
      </c>
      <c r="F80" s="60"/>
      <c r="G80" s="61"/>
      <c r="H80" s="62"/>
      <c r="I80" s="63"/>
      <c r="J80" s="64"/>
      <c r="K80" s="444"/>
      <c r="L80" s="444"/>
      <c r="M80" s="31"/>
    </row>
    <row r="81" spans="1:13" ht="15" x14ac:dyDescent="0.25">
      <c r="A81" s="448"/>
      <c r="B81" s="452"/>
      <c r="C81" s="59"/>
      <c r="D81" s="59"/>
      <c r="E81" s="234" t="s">
        <v>4</v>
      </c>
      <c r="F81" s="60"/>
      <c r="G81" s="61"/>
      <c r="H81" s="62"/>
      <c r="I81" s="63"/>
      <c r="J81" s="64"/>
      <c r="K81" s="445"/>
      <c r="L81" s="445"/>
      <c r="M81" s="31"/>
    </row>
    <row r="82" spans="1:13" ht="15" x14ac:dyDescent="0.25">
      <c r="A82" s="448"/>
      <c r="B82" s="452"/>
      <c r="C82" s="236"/>
      <c r="D82" s="236"/>
      <c r="E82" s="235" t="s">
        <v>4</v>
      </c>
      <c r="F82" s="60"/>
      <c r="G82" s="60"/>
      <c r="H82" s="62"/>
      <c r="I82" s="63"/>
      <c r="J82" s="64"/>
      <c r="K82" s="445"/>
      <c r="L82" s="445"/>
      <c r="M82" s="31"/>
    </row>
    <row r="83" spans="1:13" ht="15" x14ac:dyDescent="0.25">
      <c r="A83" s="237"/>
      <c r="B83" s="454">
        <f>Eelarve!E33</f>
        <v>0</v>
      </c>
      <c r="C83" s="454">
        <f>Eelarve!F33</f>
        <v>0</v>
      </c>
      <c r="D83" s="454">
        <f>Eelarve!G33</f>
        <v>0</v>
      </c>
      <c r="E83" s="454" t="str">
        <f>Eelarve!H33</f>
        <v>x</v>
      </c>
      <c r="F83" s="398" t="s">
        <v>142</v>
      </c>
      <c r="G83" s="399"/>
      <c r="H83" s="399"/>
      <c r="I83" s="399"/>
      <c r="J83" s="400"/>
      <c r="K83" s="465">
        <f>B83-C85-D85</f>
        <v>0</v>
      </c>
      <c r="L83" s="386">
        <f>IFERROR(C85/C83,0)</f>
        <v>0</v>
      </c>
      <c r="M83" s="31"/>
    </row>
    <row r="84" spans="1:13" ht="4.5" customHeight="1" x14ac:dyDescent="0.2">
      <c r="A84" s="447" t="str">
        <f>Eelarve!A33</f>
        <v>2.8. Sotsiaalmaks 33%</v>
      </c>
      <c r="B84" s="455"/>
      <c r="C84" s="455"/>
      <c r="D84" s="455"/>
      <c r="E84" s="455"/>
      <c r="F84" s="401"/>
      <c r="G84" s="402"/>
      <c r="H84" s="402"/>
      <c r="I84" s="402"/>
      <c r="J84" s="403"/>
      <c r="K84" s="466"/>
      <c r="L84" s="387"/>
      <c r="M84" s="31"/>
    </row>
    <row r="85" spans="1:13" ht="27" customHeight="1" x14ac:dyDescent="0.2">
      <c r="A85" s="447"/>
      <c r="B85" s="451"/>
      <c r="C85" s="287">
        <f>((C10+C23+C35+C47+C58+C68)*33%)+C86+C87+C88</f>
        <v>0</v>
      </c>
      <c r="D85" s="287">
        <f>((D10+D23+D35+D47+D58+D68)*33%)+D86+D87+D88</f>
        <v>0</v>
      </c>
      <c r="E85" s="287" t="s">
        <v>4</v>
      </c>
      <c r="F85" s="404"/>
      <c r="G85" s="405"/>
      <c r="H85" s="405"/>
      <c r="I85" s="405"/>
      <c r="J85" s="406"/>
      <c r="K85" s="467"/>
      <c r="L85" s="388"/>
      <c r="M85" s="31"/>
    </row>
    <row r="86" spans="1:13" ht="15" x14ac:dyDescent="0.25">
      <c r="A86" s="448"/>
      <c r="B86" s="452"/>
      <c r="C86" s="59"/>
      <c r="D86" s="59"/>
      <c r="E86" s="234" t="s">
        <v>4</v>
      </c>
      <c r="F86" s="60"/>
      <c r="G86" s="61"/>
      <c r="H86" s="62"/>
      <c r="I86" s="63"/>
      <c r="J86" s="64"/>
      <c r="K86" s="444"/>
      <c r="L86" s="444"/>
      <c r="M86" s="31"/>
    </row>
    <row r="87" spans="1:13" ht="15" x14ac:dyDescent="0.25">
      <c r="A87" s="448"/>
      <c r="B87" s="452"/>
      <c r="C87" s="59"/>
      <c r="D87" s="59"/>
      <c r="E87" s="234" t="s">
        <v>4</v>
      </c>
      <c r="F87" s="60"/>
      <c r="G87" s="61"/>
      <c r="H87" s="62"/>
      <c r="I87" s="63"/>
      <c r="J87" s="64"/>
      <c r="K87" s="445"/>
      <c r="L87" s="445"/>
      <c r="M87" s="31"/>
    </row>
    <row r="88" spans="1:13" ht="15" x14ac:dyDescent="0.25">
      <c r="A88" s="448"/>
      <c r="B88" s="452"/>
      <c r="C88" s="236"/>
      <c r="D88" s="236"/>
      <c r="E88" s="235" t="s">
        <v>4</v>
      </c>
      <c r="F88" s="60"/>
      <c r="G88" s="60"/>
      <c r="H88" s="62"/>
      <c r="I88" s="63"/>
      <c r="J88" s="64"/>
      <c r="K88" s="445"/>
      <c r="L88" s="445"/>
      <c r="M88" s="31"/>
    </row>
    <row r="89" spans="1:13" ht="15" x14ac:dyDescent="0.25">
      <c r="A89" s="237"/>
      <c r="B89" s="454">
        <f>Eelarve!E34</f>
        <v>0</v>
      </c>
      <c r="C89" s="454" t="str">
        <f>Eelarve!F34</f>
        <v>x</v>
      </c>
      <c r="D89" s="454" t="str">
        <f>Eelarve!G34</f>
        <v>x</v>
      </c>
      <c r="E89" s="454">
        <f>Eelarve!H34</f>
        <v>0</v>
      </c>
      <c r="F89" s="456"/>
      <c r="G89" s="457"/>
      <c r="H89" s="457"/>
      <c r="I89" s="457"/>
      <c r="J89" s="458"/>
      <c r="K89" s="465">
        <f>B89-E91</f>
        <v>0</v>
      </c>
      <c r="L89" s="386"/>
      <c r="M89" s="31"/>
    </row>
    <row r="90" spans="1:13" ht="4.5" customHeight="1" x14ac:dyDescent="0.2">
      <c r="A90" s="447" t="str">
        <f>Eelarve!A34</f>
        <v>2.9. Vabatahtlik 1</v>
      </c>
      <c r="B90" s="455"/>
      <c r="C90" s="455"/>
      <c r="D90" s="455"/>
      <c r="E90" s="455"/>
      <c r="F90" s="459"/>
      <c r="G90" s="460"/>
      <c r="H90" s="460"/>
      <c r="I90" s="460"/>
      <c r="J90" s="461"/>
      <c r="K90" s="466"/>
      <c r="L90" s="387"/>
      <c r="M90" s="31"/>
    </row>
    <row r="91" spans="1:13" ht="16.5" customHeight="1" x14ac:dyDescent="0.2">
      <c r="A91" s="447"/>
      <c r="B91" s="451"/>
      <c r="C91" s="287" t="s">
        <v>4</v>
      </c>
      <c r="D91" s="287" t="s">
        <v>4</v>
      </c>
      <c r="E91" s="287">
        <f>SUM(E92:E99)</f>
        <v>0</v>
      </c>
      <c r="F91" s="462"/>
      <c r="G91" s="463"/>
      <c r="H91" s="463"/>
      <c r="I91" s="463"/>
      <c r="J91" s="464"/>
      <c r="K91" s="467"/>
      <c r="L91" s="388"/>
      <c r="M91" s="31"/>
    </row>
    <row r="92" spans="1:13" ht="15" x14ac:dyDescent="0.25">
      <c r="A92" s="448"/>
      <c r="B92" s="452"/>
      <c r="C92" s="234" t="s">
        <v>4</v>
      </c>
      <c r="D92" s="234" t="s">
        <v>4</v>
      </c>
      <c r="E92" s="59"/>
      <c r="F92" s="60"/>
      <c r="G92" s="61"/>
      <c r="H92" s="62"/>
      <c r="I92" s="63"/>
      <c r="J92" s="64"/>
      <c r="K92" s="444"/>
      <c r="L92" s="444"/>
      <c r="M92" s="31"/>
    </row>
    <row r="93" spans="1:13" ht="15" x14ac:dyDescent="0.25">
      <c r="A93" s="448"/>
      <c r="B93" s="452"/>
      <c r="C93" s="234" t="s">
        <v>4</v>
      </c>
      <c r="D93" s="234" t="s">
        <v>4</v>
      </c>
      <c r="E93" s="59"/>
      <c r="F93" s="60"/>
      <c r="G93" s="61"/>
      <c r="H93" s="62"/>
      <c r="I93" s="63"/>
      <c r="J93" s="64"/>
      <c r="K93" s="445"/>
      <c r="L93" s="445"/>
      <c r="M93" s="31"/>
    </row>
    <row r="94" spans="1:13" ht="15" x14ac:dyDescent="0.25">
      <c r="A94" s="449"/>
      <c r="B94" s="452"/>
      <c r="C94" s="234" t="s">
        <v>4</v>
      </c>
      <c r="D94" s="234" t="s">
        <v>4</v>
      </c>
      <c r="E94" s="59"/>
      <c r="F94" s="60"/>
      <c r="G94" s="60"/>
      <c r="H94" s="62"/>
      <c r="I94" s="63"/>
      <c r="J94" s="64"/>
      <c r="K94" s="445"/>
      <c r="L94" s="445"/>
      <c r="M94" s="31"/>
    </row>
    <row r="95" spans="1:13" ht="15" x14ac:dyDescent="0.25">
      <c r="A95" s="449"/>
      <c r="B95" s="452"/>
      <c r="C95" s="234" t="s">
        <v>4</v>
      </c>
      <c r="D95" s="234" t="s">
        <v>4</v>
      </c>
      <c r="E95" s="59"/>
      <c r="F95" s="60"/>
      <c r="G95" s="60"/>
      <c r="H95" s="62"/>
      <c r="I95" s="63"/>
      <c r="J95" s="64"/>
      <c r="K95" s="445"/>
      <c r="L95" s="445"/>
      <c r="M95" s="31"/>
    </row>
    <row r="96" spans="1:13" ht="15" x14ac:dyDescent="0.25">
      <c r="A96" s="449"/>
      <c r="B96" s="452"/>
      <c r="C96" s="234" t="s">
        <v>4</v>
      </c>
      <c r="D96" s="234" t="s">
        <v>4</v>
      </c>
      <c r="E96" s="59"/>
      <c r="F96" s="60"/>
      <c r="G96" s="60"/>
      <c r="H96" s="62"/>
      <c r="I96" s="63"/>
      <c r="J96" s="64"/>
      <c r="K96" s="445"/>
      <c r="L96" s="445"/>
      <c r="M96" s="31"/>
    </row>
    <row r="97" spans="1:13" ht="15" x14ac:dyDescent="0.25">
      <c r="A97" s="449"/>
      <c r="B97" s="452"/>
      <c r="C97" s="234" t="s">
        <v>4</v>
      </c>
      <c r="D97" s="234" t="s">
        <v>4</v>
      </c>
      <c r="E97" s="59"/>
      <c r="F97" s="60"/>
      <c r="G97" s="60"/>
      <c r="H97" s="62"/>
      <c r="I97" s="63"/>
      <c r="J97" s="64"/>
      <c r="K97" s="445"/>
      <c r="L97" s="445"/>
      <c r="M97" s="31"/>
    </row>
    <row r="98" spans="1:13" ht="15" x14ac:dyDescent="0.25">
      <c r="A98" s="449"/>
      <c r="B98" s="452"/>
      <c r="C98" s="234" t="s">
        <v>4</v>
      </c>
      <c r="D98" s="234" t="s">
        <v>4</v>
      </c>
      <c r="E98" s="59"/>
      <c r="F98" s="60"/>
      <c r="G98" s="60"/>
      <c r="H98" s="62"/>
      <c r="I98" s="63"/>
      <c r="J98" s="64"/>
      <c r="K98" s="445"/>
      <c r="L98" s="445"/>
      <c r="M98" s="31"/>
    </row>
    <row r="99" spans="1:13" ht="15" x14ac:dyDescent="0.25">
      <c r="A99" s="450"/>
      <c r="B99" s="453"/>
      <c r="C99" s="238" t="s">
        <v>4</v>
      </c>
      <c r="D99" s="238" t="s">
        <v>4</v>
      </c>
      <c r="E99" s="65"/>
      <c r="F99" s="66"/>
      <c r="G99" s="66"/>
      <c r="H99" s="67"/>
      <c r="I99" s="68"/>
      <c r="J99" s="69"/>
      <c r="K99" s="446"/>
      <c r="L99" s="446"/>
      <c r="M99" s="31"/>
    </row>
    <row r="100" spans="1:13" ht="15" x14ac:dyDescent="0.25">
      <c r="A100" s="58"/>
      <c r="B100" s="452">
        <f>Eelarve!E35</f>
        <v>0</v>
      </c>
      <c r="C100" s="454" t="str">
        <f>Eelarve!F35</f>
        <v>x</v>
      </c>
      <c r="D100" s="454" t="str">
        <f>Eelarve!G35</f>
        <v>x</v>
      </c>
      <c r="E100" s="452">
        <f>Eelarve!H35</f>
        <v>0</v>
      </c>
      <c r="F100" s="456"/>
      <c r="G100" s="457"/>
      <c r="H100" s="457"/>
      <c r="I100" s="457"/>
      <c r="J100" s="458"/>
      <c r="K100" s="465">
        <f>B100-E102</f>
        <v>0</v>
      </c>
      <c r="L100" s="386"/>
      <c r="M100" s="31"/>
    </row>
    <row r="101" spans="1:13" ht="12.75" customHeight="1" x14ac:dyDescent="0.2">
      <c r="A101" s="447" t="str">
        <f>Eelarve!A35</f>
        <v>2.10. Vabatahtlik 2</v>
      </c>
      <c r="B101" s="455"/>
      <c r="C101" s="455"/>
      <c r="D101" s="455"/>
      <c r="E101" s="455"/>
      <c r="F101" s="459"/>
      <c r="G101" s="460"/>
      <c r="H101" s="460"/>
      <c r="I101" s="460"/>
      <c r="J101" s="461"/>
      <c r="K101" s="466"/>
      <c r="L101" s="387"/>
      <c r="M101" s="31"/>
    </row>
    <row r="102" spans="1:13" ht="16.5" customHeight="1" x14ac:dyDescent="0.2">
      <c r="A102" s="447"/>
      <c r="B102" s="451"/>
      <c r="C102" s="287" t="s">
        <v>4</v>
      </c>
      <c r="D102" s="287" t="s">
        <v>4</v>
      </c>
      <c r="E102" s="287">
        <f>SUM(E103:E110)</f>
        <v>0</v>
      </c>
      <c r="F102" s="462"/>
      <c r="G102" s="463"/>
      <c r="H102" s="463"/>
      <c r="I102" s="463"/>
      <c r="J102" s="464"/>
      <c r="K102" s="467"/>
      <c r="L102" s="388"/>
      <c r="M102" s="31"/>
    </row>
    <row r="103" spans="1:13" ht="15" x14ac:dyDescent="0.25">
      <c r="A103" s="448"/>
      <c r="B103" s="452"/>
      <c r="C103" s="234" t="s">
        <v>4</v>
      </c>
      <c r="D103" s="234" t="s">
        <v>4</v>
      </c>
      <c r="E103" s="59"/>
      <c r="F103" s="60"/>
      <c r="G103" s="61"/>
      <c r="H103" s="62"/>
      <c r="I103" s="63"/>
      <c r="J103" s="64"/>
      <c r="K103" s="444"/>
      <c r="L103" s="444"/>
      <c r="M103" s="31"/>
    </row>
    <row r="104" spans="1:13" ht="15" x14ac:dyDescent="0.25">
      <c r="A104" s="448"/>
      <c r="B104" s="452"/>
      <c r="C104" s="234" t="s">
        <v>4</v>
      </c>
      <c r="D104" s="234" t="s">
        <v>4</v>
      </c>
      <c r="E104" s="59"/>
      <c r="F104" s="60"/>
      <c r="G104" s="61"/>
      <c r="H104" s="62"/>
      <c r="I104" s="63"/>
      <c r="J104" s="64"/>
      <c r="K104" s="445"/>
      <c r="L104" s="445"/>
      <c r="M104" s="31"/>
    </row>
    <row r="105" spans="1:13" ht="15" x14ac:dyDescent="0.25">
      <c r="A105" s="449"/>
      <c r="B105" s="452"/>
      <c r="C105" s="234" t="s">
        <v>4</v>
      </c>
      <c r="D105" s="234" t="s">
        <v>4</v>
      </c>
      <c r="E105" s="59"/>
      <c r="F105" s="60"/>
      <c r="G105" s="60"/>
      <c r="H105" s="62"/>
      <c r="I105" s="63"/>
      <c r="J105" s="64"/>
      <c r="K105" s="445"/>
      <c r="L105" s="445"/>
      <c r="M105" s="31"/>
    </row>
    <row r="106" spans="1:13" ht="15" x14ac:dyDescent="0.25">
      <c r="A106" s="449"/>
      <c r="B106" s="452"/>
      <c r="C106" s="234" t="s">
        <v>4</v>
      </c>
      <c r="D106" s="234" t="s">
        <v>4</v>
      </c>
      <c r="E106" s="59"/>
      <c r="F106" s="60"/>
      <c r="G106" s="60"/>
      <c r="H106" s="62"/>
      <c r="I106" s="63"/>
      <c r="J106" s="64"/>
      <c r="K106" s="445"/>
      <c r="L106" s="445"/>
      <c r="M106" s="31"/>
    </row>
    <row r="107" spans="1:13" ht="15" x14ac:dyDescent="0.25">
      <c r="A107" s="449"/>
      <c r="B107" s="452"/>
      <c r="C107" s="234" t="s">
        <v>4</v>
      </c>
      <c r="D107" s="234" t="s">
        <v>4</v>
      </c>
      <c r="E107" s="59"/>
      <c r="F107" s="60"/>
      <c r="G107" s="60"/>
      <c r="H107" s="62"/>
      <c r="I107" s="63"/>
      <c r="J107" s="64"/>
      <c r="K107" s="445"/>
      <c r="L107" s="445"/>
      <c r="M107" s="31"/>
    </row>
    <row r="108" spans="1:13" ht="15" x14ac:dyDescent="0.25">
      <c r="A108" s="449"/>
      <c r="B108" s="452"/>
      <c r="C108" s="234" t="s">
        <v>4</v>
      </c>
      <c r="D108" s="234" t="s">
        <v>4</v>
      </c>
      <c r="E108" s="59"/>
      <c r="F108" s="60"/>
      <c r="G108" s="60"/>
      <c r="H108" s="62"/>
      <c r="I108" s="63"/>
      <c r="J108" s="64"/>
      <c r="K108" s="445"/>
      <c r="L108" s="445"/>
      <c r="M108" s="31"/>
    </row>
    <row r="109" spans="1:13" ht="15" x14ac:dyDescent="0.25">
      <c r="A109" s="449"/>
      <c r="B109" s="452"/>
      <c r="C109" s="234" t="s">
        <v>4</v>
      </c>
      <c r="D109" s="234" t="s">
        <v>4</v>
      </c>
      <c r="E109" s="59"/>
      <c r="F109" s="60"/>
      <c r="G109" s="60"/>
      <c r="H109" s="62"/>
      <c r="I109" s="63"/>
      <c r="J109" s="64"/>
      <c r="K109" s="445"/>
      <c r="L109" s="445"/>
      <c r="M109" s="31"/>
    </row>
    <row r="110" spans="1:13" ht="15" x14ac:dyDescent="0.25">
      <c r="A110" s="450"/>
      <c r="B110" s="453"/>
      <c r="C110" s="235" t="s">
        <v>4</v>
      </c>
      <c r="D110" s="235" t="s">
        <v>4</v>
      </c>
      <c r="E110" s="65"/>
      <c r="F110" s="66"/>
      <c r="G110" s="66"/>
      <c r="H110" s="67"/>
      <c r="I110" s="68"/>
      <c r="J110" s="69"/>
      <c r="K110" s="446"/>
      <c r="L110" s="446"/>
      <c r="M110" s="31"/>
    </row>
    <row r="111" spans="1:13" ht="15" x14ac:dyDescent="0.25">
      <c r="A111" s="58"/>
      <c r="B111" s="452">
        <f>Eelarve!E36</f>
        <v>0</v>
      </c>
      <c r="C111" s="454" t="str">
        <f>Eelarve!F36</f>
        <v>x</v>
      </c>
      <c r="D111" s="454" t="str">
        <f>Eelarve!G36</f>
        <v>x</v>
      </c>
      <c r="E111" s="452">
        <f>Eelarve!H36</f>
        <v>0</v>
      </c>
      <c r="F111" s="456"/>
      <c r="G111" s="457"/>
      <c r="H111" s="457"/>
      <c r="I111" s="457"/>
      <c r="J111" s="458"/>
      <c r="K111" s="465">
        <f>B111-E113</f>
        <v>0</v>
      </c>
      <c r="L111" s="386"/>
      <c r="M111" s="31"/>
    </row>
    <row r="112" spans="1:13" ht="12.75" customHeight="1" x14ac:dyDescent="0.2">
      <c r="A112" s="447" t="str">
        <f>Eelarve!A36</f>
        <v xml:space="preserve">2.11. </v>
      </c>
      <c r="B112" s="455"/>
      <c r="C112" s="455"/>
      <c r="D112" s="455"/>
      <c r="E112" s="455"/>
      <c r="F112" s="459"/>
      <c r="G112" s="460"/>
      <c r="H112" s="460"/>
      <c r="I112" s="460"/>
      <c r="J112" s="461"/>
      <c r="K112" s="466"/>
      <c r="L112" s="387"/>
      <c r="M112" s="31"/>
    </row>
    <row r="113" spans="1:13" ht="16.5" customHeight="1" x14ac:dyDescent="0.2">
      <c r="A113" s="447"/>
      <c r="B113" s="451"/>
      <c r="C113" s="287" t="s">
        <v>4</v>
      </c>
      <c r="D113" s="287" t="s">
        <v>4</v>
      </c>
      <c r="E113" s="287">
        <f>SUM(E114:E121)</f>
        <v>0</v>
      </c>
      <c r="F113" s="462"/>
      <c r="G113" s="463"/>
      <c r="H113" s="463"/>
      <c r="I113" s="463"/>
      <c r="J113" s="464"/>
      <c r="K113" s="467"/>
      <c r="L113" s="388"/>
      <c r="M113" s="31"/>
    </row>
    <row r="114" spans="1:13" ht="15" x14ac:dyDescent="0.25">
      <c r="A114" s="448"/>
      <c r="B114" s="452"/>
      <c r="C114" s="234" t="s">
        <v>4</v>
      </c>
      <c r="D114" s="234" t="s">
        <v>4</v>
      </c>
      <c r="E114" s="59"/>
      <c r="F114" s="60"/>
      <c r="G114" s="61"/>
      <c r="H114" s="62"/>
      <c r="I114" s="63"/>
      <c r="J114" s="64"/>
      <c r="K114" s="444"/>
      <c r="L114" s="444"/>
      <c r="M114" s="31"/>
    </row>
    <row r="115" spans="1:13" ht="15" x14ac:dyDescent="0.25">
      <c r="A115" s="448"/>
      <c r="B115" s="452"/>
      <c r="C115" s="234" t="s">
        <v>4</v>
      </c>
      <c r="D115" s="234" t="s">
        <v>4</v>
      </c>
      <c r="E115" s="59"/>
      <c r="F115" s="60"/>
      <c r="G115" s="61"/>
      <c r="H115" s="62"/>
      <c r="I115" s="63"/>
      <c r="J115" s="64"/>
      <c r="K115" s="445"/>
      <c r="L115" s="445"/>
      <c r="M115" s="31"/>
    </row>
    <row r="116" spans="1:13" ht="15" x14ac:dyDescent="0.25">
      <c r="A116" s="449"/>
      <c r="B116" s="452"/>
      <c r="C116" s="234" t="s">
        <v>4</v>
      </c>
      <c r="D116" s="234" t="s">
        <v>4</v>
      </c>
      <c r="E116" s="59"/>
      <c r="F116" s="60"/>
      <c r="G116" s="60"/>
      <c r="H116" s="62"/>
      <c r="I116" s="63"/>
      <c r="J116" s="64"/>
      <c r="K116" s="445"/>
      <c r="L116" s="445"/>
      <c r="M116" s="31"/>
    </row>
    <row r="117" spans="1:13" ht="15" x14ac:dyDescent="0.25">
      <c r="A117" s="449"/>
      <c r="B117" s="452"/>
      <c r="C117" s="234" t="s">
        <v>4</v>
      </c>
      <c r="D117" s="234" t="s">
        <v>4</v>
      </c>
      <c r="E117" s="59"/>
      <c r="F117" s="60"/>
      <c r="G117" s="60"/>
      <c r="H117" s="62"/>
      <c r="I117" s="63"/>
      <c r="J117" s="64"/>
      <c r="K117" s="445"/>
      <c r="L117" s="445"/>
      <c r="M117" s="31"/>
    </row>
    <row r="118" spans="1:13" ht="15" x14ac:dyDescent="0.25">
      <c r="A118" s="449"/>
      <c r="B118" s="452"/>
      <c r="C118" s="234" t="s">
        <v>4</v>
      </c>
      <c r="D118" s="234" t="s">
        <v>4</v>
      </c>
      <c r="E118" s="59"/>
      <c r="F118" s="60"/>
      <c r="G118" s="60"/>
      <c r="H118" s="62"/>
      <c r="I118" s="63"/>
      <c r="J118" s="64"/>
      <c r="K118" s="445"/>
      <c r="L118" s="445"/>
      <c r="M118" s="31"/>
    </row>
    <row r="119" spans="1:13" ht="15" x14ac:dyDescent="0.25">
      <c r="A119" s="449"/>
      <c r="B119" s="452"/>
      <c r="C119" s="234" t="s">
        <v>4</v>
      </c>
      <c r="D119" s="234" t="s">
        <v>4</v>
      </c>
      <c r="E119" s="59"/>
      <c r="F119" s="60"/>
      <c r="G119" s="60"/>
      <c r="H119" s="62"/>
      <c r="I119" s="63"/>
      <c r="J119" s="64"/>
      <c r="K119" s="445"/>
      <c r="L119" s="445"/>
      <c r="M119" s="31"/>
    </row>
    <row r="120" spans="1:13" ht="15" x14ac:dyDescent="0.25">
      <c r="A120" s="449"/>
      <c r="B120" s="452"/>
      <c r="C120" s="234" t="s">
        <v>4</v>
      </c>
      <c r="D120" s="234" t="s">
        <v>4</v>
      </c>
      <c r="E120" s="59"/>
      <c r="F120" s="60"/>
      <c r="G120" s="60"/>
      <c r="H120" s="62"/>
      <c r="I120" s="63"/>
      <c r="J120" s="64"/>
      <c r="K120" s="445"/>
      <c r="L120" s="445"/>
      <c r="M120" s="31"/>
    </row>
    <row r="121" spans="1:13" ht="15" x14ac:dyDescent="0.25">
      <c r="A121" s="450"/>
      <c r="B121" s="453"/>
      <c r="C121" s="235" t="s">
        <v>4</v>
      </c>
      <c r="D121" s="235" t="s">
        <v>4</v>
      </c>
      <c r="E121" s="65"/>
      <c r="F121" s="66"/>
      <c r="G121" s="66"/>
      <c r="H121" s="67"/>
      <c r="I121" s="68"/>
      <c r="J121" s="69"/>
      <c r="K121" s="446"/>
      <c r="L121" s="446"/>
      <c r="M121" s="31"/>
    </row>
    <row r="122" spans="1:13" ht="15" x14ac:dyDescent="0.25">
      <c r="A122" s="58"/>
      <c r="B122" s="452">
        <f>Eelarve!E37</f>
        <v>0</v>
      </c>
      <c r="C122" s="454" t="str">
        <f>Eelarve!F37</f>
        <v>x</v>
      </c>
      <c r="D122" s="454" t="str">
        <f>Eelarve!G37</f>
        <v>x</v>
      </c>
      <c r="E122" s="452">
        <f>Eelarve!H37</f>
        <v>0</v>
      </c>
      <c r="F122" s="456"/>
      <c r="G122" s="457"/>
      <c r="H122" s="457"/>
      <c r="I122" s="457"/>
      <c r="J122" s="458"/>
      <c r="K122" s="465">
        <f>B122-E124</f>
        <v>0</v>
      </c>
      <c r="L122" s="386"/>
      <c r="M122" s="31"/>
    </row>
    <row r="123" spans="1:13" ht="12.75" customHeight="1" x14ac:dyDescent="0.2">
      <c r="A123" s="447" t="str">
        <f>Eelarve!A37</f>
        <v xml:space="preserve">2.12. </v>
      </c>
      <c r="B123" s="455"/>
      <c r="C123" s="455"/>
      <c r="D123" s="455"/>
      <c r="E123" s="455"/>
      <c r="F123" s="459"/>
      <c r="G123" s="460"/>
      <c r="H123" s="460"/>
      <c r="I123" s="460"/>
      <c r="J123" s="461"/>
      <c r="K123" s="466"/>
      <c r="L123" s="387"/>
      <c r="M123" s="31"/>
    </row>
    <row r="124" spans="1:13" ht="16.5" customHeight="1" x14ac:dyDescent="0.2">
      <c r="A124" s="447"/>
      <c r="B124" s="451"/>
      <c r="C124" s="287" t="s">
        <v>4</v>
      </c>
      <c r="D124" s="287" t="s">
        <v>4</v>
      </c>
      <c r="E124" s="287">
        <f>SUM(E125:E132)</f>
        <v>0</v>
      </c>
      <c r="F124" s="462"/>
      <c r="G124" s="463"/>
      <c r="H124" s="463"/>
      <c r="I124" s="463"/>
      <c r="J124" s="464"/>
      <c r="K124" s="467"/>
      <c r="L124" s="388"/>
      <c r="M124" s="31"/>
    </row>
    <row r="125" spans="1:13" ht="15" x14ac:dyDescent="0.25">
      <c r="A125" s="448"/>
      <c r="B125" s="452"/>
      <c r="C125" s="234" t="s">
        <v>4</v>
      </c>
      <c r="D125" s="234" t="s">
        <v>4</v>
      </c>
      <c r="E125" s="59"/>
      <c r="F125" s="60"/>
      <c r="G125" s="61"/>
      <c r="H125" s="62"/>
      <c r="I125" s="63"/>
      <c r="J125" s="64"/>
      <c r="K125" s="444"/>
      <c r="L125" s="444"/>
      <c r="M125" s="31"/>
    </row>
    <row r="126" spans="1:13" ht="15" x14ac:dyDescent="0.25">
      <c r="A126" s="448"/>
      <c r="B126" s="452"/>
      <c r="C126" s="234" t="s">
        <v>4</v>
      </c>
      <c r="D126" s="234" t="s">
        <v>4</v>
      </c>
      <c r="E126" s="59"/>
      <c r="F126" s="60"/>
      <c r="G126" s="61"/>
      <c r="H126" s="62"/>
      <c r="I126" s="63"/>
      <c r="J126" s="64"/>
      <c r="K126" s="445"/>
      <c r="L126" s="445"/>
      <c r="M126" s="31"/>
    </row>
    <row r="127" spans="1:13" ht="15" x14ac:dyDescent="0.25">
      <c r="A127" s="449"/>
      <c r="B127" s="452"/>
      <c r="C127" s="234" t="s">
        <v>4</v>
      </c>
      <c r="D127" s="234" t="s">
        <v>4</v>
      </c>
      <c r="E127" s="59"/>
      <c r="F127" s="60"/>
      <c r="G127" s="60"/>
      <c r="H127" s="62"/>
      <c r="I127" s="63"/>
      <c r="J127" s="64"/>
      <c r="K127" s="445"/>
      <c r="L127" s="445"/>
      <c r="M127" s="31"/>
    </row>
    <row r="128" spans="1:13" ht="15" x14ac:dyDescent="0.25">
      <c r="A128" s="449"/>
      <c r="B128" s="452"/>
      <c r="C128" s="234" t="s">
        <v>4</v>
      </c>
      <c r="D128" s="234" t="s">
        <v>4</v>
      </c>
      <c r="E128" s="59"/>
      <c r="F128" s="60"/>
      <c r="G128" s="60"/>
      <c r="H128" s="62"/>
      <c r="I128" s="63"/>
      <c r="J128" s="64"/>
      <c r="K128" s="445"/>
      <c r="L128" s="445"/>
      <c r="M128" s="31"/>
    </row>
    <row r="129" spans="1:13" ht="15" x14ac:dyDescent="0.25">
      <c r="A129" s="449"/>
      <c r="B129" s="452"/>
      <c r="C129" s="234" t="s">
        <v>4</v>
      </c>
      <c r="D129" s="234" t="s">
        <v>4</v>
      </c>
      <c r="E129" s="59"/>
      <c r="F129" s="60"/>
      <c r="G129" s="60"/>
      <c r="H129" s="62"/>
      <c r="I129" s="63"/>
      <c r="J129" s="64"/>
      <c r="K129" s="445"/>
      <c r="L129" s="445"/>
      <c r="M129" s="31"/>
    </row>
    <row r="130" spans="1:13" ht="15" x14ac:dyDescent="0.25">
      <c r="A130" s="449"/>
      <c r="B130" s="452"/>
      <c r="C130" s="234" t="s">
        <v>4</v>
      </c>
      <c r="D130" s="234" t="s">
        <v>4</v>
      </c>
      <c r="E130" s="59"/>
      <c r="F130" s="60"/>
      <c r="G130" s="60"/>
      <c r="H130" s="62"/>
      <c r="I130" s="63"/>
      <c r="J130" s="64"/>
      <c r="K130" s="445"/>
      <c r="L130" s="445"/>
      <c r="M130" s="31"/>
    </row>
    <row r="131" spans="1:13" ht="15" x14ac:dyDescent="0.25">
      <c r="A131" s="449"/>
      <c r="B131" s="452"/>
      <c r="C131" s="234" t="s">
        <v>4</v>
      </c>
      <c r="D131" s="234" t="s">
        <v>4</v>
      </c>
      <c r="E131" s="59"/>
      <c r="F131" s="60"/>
      <c r="G131" s="60"/>
      <c r="H131" s="62"/>
      <c r="I131" s="63"/>
      <c r="J131" s="64"/>
      <c r="K131" s="445"/>
      <c r="L131" s="445"/>
      <c r="M131" s="31"/>
    </row>
    <row r="132" spans="1:13" ht="15" x14ac:dyDescent="0.25">
      <c r="A132" s="450"/>
      <c r="B132" s="453"/>
      <c r="C132" s="238" t="s">
        <v>4</v>
      </c>
      <c r="D132" s="238" t="s">
        <v>4</v>
      </c>
      <c r="E132" s="65"/>
      <c r="F132" s="66"/>
      <c r="G132" s="66"/>
      <c r="H132" s="67"/>
      <c r="I132" s="68"/>
      <c r="J132" s="69"/>
      <c r="K132" s="446"/>
      <c r="L132" s="446"/>
      <c r="M132" s="31"/>
    </row>
  </sheetData>
  <sheetProtection algorithmName="SHA-512" hashValue="f9UKY1C4gfowUd3pHos/cQ02RkWXKIBWKzzZwUgC9nYJTQij2FoqtPuqEwQGj22GOjGgdt0k/FFZ9ujtScgNqQ==" saltValue="c7QVc7Ur81CVoa0YgdYHag==" spinCount="100000" sheet="1" insertRows="0"/>
  <protectedRanges>
    <protectedRange sqref="E92:J99 E103:J110 E114:J121 E125:J132" name="Range2"/>
    <protectedRange sqref="C11:D20 F11:J20 C24:D32 F24:J32 C36:D44 F36:J44 C48:D55 F48:J55 C59:D65 F59:J65 C69:D76 F69:J76 C80:D82 F80:J82 C86:D88 F86:J88 E92:J99" name="Range1"/>
  </protectedRanges>
  <mergeCells count="144">
    <mergeCell ref="K111:K113"/>
    <mergeCell ref="A112:A121"/>
    <mergeCell ref="B113:B121"/>
    <mergeCell ref="K114:K121"/>
    <mergeCell ref="B122:B123"/>
    <mergeCell ref="C122:C123"/>
    <mergeCell ref="D122:D123"/>
    <mergeCell ref="E122:E123"/>
    <mergeCell ref="F122:J124"/>
    <mergeCell ref="K122:K124"/>
    <mergeCell ref="A123:A132"/>
    <mergeCell ref="B124:B132"/>
    <mergeCell ref="K125:K132"/>
    <mergeCell ref="B111:B112"/>
    <mergeCell ref="C111:C112"/>
    <mergeCell ref="D111:D112"/>
    <mergeCell ref="E111:E112"/>
    <mergeCell ref="F111:J113"/>
    <mergeCell ref="A9:A20"/>
    <mergeCell ref="B10:B20"/>
    <mergeCell ref="K11:K20"/>
    <mergeCell ref="B8:B9"/>
    <mergeCell ref="F100:J102"/>
    <mergeCell ref="K100:K102"/>
    <mergeCell ref="A101:A110"/>
    <mergeCell ref="B102:B110"/>
    <mergeCell ref="K103:K110"/>
    <mergeCell ref="E77:E78"/>
    <mergeCell ref="E83:E84"/>
    <mergeCell ref="E89:E90"/>
    <mergeCell ref="B100:B101"/>
    <mergeCell ref="C100:C101"/>
    <mergeCell ref="D100:D101"/>
    <mergeCell ref="E100:E101"/>
    <mergeCell ref="F83:J85"/>
    <mergeCell ref="K83:K85"/>
    <mergeCell ref="A84:A88"/>
    <mergeCell ref="B85:B88"/>
    <mergeCell ref="K86:K88"/>
    <mergeCell ref="B83:B84"/>
    <mergeCell ref="C83:C84"/>
    <mergeCell ref="D83:D84"/>
    <mergeCell ref="A22:A32"/>
    <mergeCell ref="B23:B32"/>
    <mergeCell ref="K24:K32"/>
    <mergeCell ref="B21:B22"/>
    <mergeCell ref="C21:C22"/>
    <mergeCell ref="D21:D22"/>
    <mergeCell ref="F21:J23"/>
    <mergeCell ref="K21:K23"/>
    <mergeCell ref="E21:E22"/>
    <mergeCell ref="A5:A7"/>
    <mergeCell ref="B5:B7"/>
    <mergeCell ref="C5:J5"/>
    <mergeCell ref="K5:K7"/>
    <mergeCell ref="F6:F7"/>
    <mergeCell ref="G6:G7"/>
    <mergeCell ref="H6:H7"/>
    <mergeCell ref="I6:I7"/>
    <mergeCell ref="J6:J7"/>
    <mergeCell ref="C6:E6"/>
    <mergeCell ref="C8:C9"/>
    <mergeCell ref="D8:D9"/>
    <mergeCell ref="F8:J10"/>
    <mergeCell ref="K8:K10"/>
    <mergeCell ref="E8:E9"/>
    <mergeCell ref="C33:C34"/>
    <mergeCell ref="D33:D34"/>
    <mergeCell ref="E33:E34"/>
    <mergeCell ref="B66:B67"/>
    <mergeCell ref="C66:C67"/>
    <mergeCell ref="D66:D67"/>
    <mergeCell ref="K33:K35"/>
    <mergeCell ref="B33:B34"/>
    <mergeCell ref="I2:I3"/>
    <mergeCell ref="D45:D46"/>
    <mergeCell ref="F33:J35"/>
    <mergeCell ref="E66:E67"/>
    <mergeCell ref="A57:A65"/>
    <mergeCell ref="B58:B65"/>
    <mergeCell ref="K59:K65"/>
    <mergeCell ref="F77:J79"/>
    <mergeCell ref="K77:K79"/>
    <mergeCell ref="A78:A82"/>
    <mergeCell ref="B79:B82"/>
    <mergeCell ref="K80:K82"/>
    <mergeCell ref="B77:B78"/>
    <mergeCell ref="C77:C78"/>
    <mergeCell ref="D77:D78"/>
    <mergeCell ref="F66:J68"/>
    <mergeCell ref="K66:K68"/>
    <mergeCell ref="A46:A55"/>
    <mergeCell ref="B47:B55"/>
    <mergeCell ref="K48:K55"/>
    <mergeCell ref="B45:B46"/>
    <mergeCell ref="C45:C46"/>
    <mergeCell ref="E45:E46"/>
    <mergeCell ref="K56:K58"/>
    <mergeCell ref="A67:A76"/>
    <mergeCell ref="B68:B76"/>
    <mergeCell ref="K69:K76"/>
    <mergeCell ref="A34:A44"/>
    <mergeCell ref="B35:B44"/>
    <mergeCell ref="K36:K44"/>
    <mergeCell ref="K92:K99"/>
    <mergeCell ref="B89:B90"/>
    <mergeCell ref="C89:C90"/>
    <mergeCell ref="D89:D90"/>
    <mergeCell ref="B56:B57"/>
    <mergeCell ref="C56:C57"/>
    <mergeCell ref="D56:D57"/>
    <mergeCell ref="F45:J47"/>
    <mergeCell ref="K45:K47"/>
    <mergeCell ref="F56:J58"/>
    <mergeCell ref="E56:E57"/>
    <mergeCell ref="F89:J91"/>
    <mergeCell ref="K89:K91"/>
    <mergeCell ref="A90:A99"/>
    <mergeCell ref="B91:B99"/>
    <mergeCell ref="L5:L7"/>
    <mergeCell ref="L8:L10"/>
    <mergeCell ref="L11:L20"/>
    <mergeCell ref="L21:L23"/>
    <mergeCell ref="L24:L32"/>
    <mergeCell ref="L33:L35"/>
    <mergeCell ref="L36:L44"/>
    <mergeCell ref="L45:L47"/>
    <mergeCell ref="L48:L55"/>
    <mergeCell ref="L122:L124"/>
    <mergeCell ref="L125:L132"/>
    <mergeCell ref="L56:L58"/>
    <mergeCell ref="L59:L65"/>
    <mergeCell ref="L66:L68"/>
    <mergeCell ref="L69:L76"/>
    <mergeCell ref="L77:L79"/>
    <mergeCell ref="L80:L82"/>
    <mergeCell ref="L83:L85"/>
    <mergeCell ref="L86:L88"/>
    <mergeCell ref="L89:L91"/>
    <mergeCell ref="L92:L99"/>
    <mergeCell ref="L100:L102"/>
    <mergeCell ref="L103:L110"/>
    <mergeCell ref="L111:L113"/>
    <mergeCell ref="L114:L121"/>
  </mergeCells>
  <conditionalFormatting sqref="L122:L124">
    <cfRule type="cellIs" dxfId="63" priority="1" operator="greaterThan">
      <formula>1.1</formula>
    </cfRule>
  </conditionalFormatting>
  <conditionalFormatting sqref="L8:L10">
    <cfRule type="cellIs" dxfId="62" priority="12" operator="greaterThan">
      <formula>1.1</formula>
    </cfRule>
  </conditionalFormatting>
  <conditionalFormatting sqref="L21:L23">
    <cfRule type="cellIs" dxfId="61" priority="11" operator="greaterThan">
      <formula>1.1</formula>
    </cfRule>
  </conditionalFormatting>
  <conditionalFormatting sqref="L33:L35">
    <cfRule type="cellIs" dxfId="60" priority="10" operator="greaterThan">
      <formula>1.1</formula>
    </cfRule>
  </conditionalFormatting>
  <conditionalFormatting sqref="L45:L47">
    <cfRule type="cellIs" dxfId="59" priority="9" operator="greaterThan">
      <formula>1.1</formula>
    </cfRule>
  </conditionalFormatting>
  <conditionalFormatting sqref="L56:L58">
    <cfRule type="cellIs" dxfId="58" priority="8" operator="greaterThan">
      <formula>1.1</formula>
    </cfRule>
  </conditionalFormatting>
  <conditionalFormatting sqref="L66:L68">
    <cfRule type="cellIs" dxfId="57" priority="7" operator="greaterThan">
      <formula>1.1</formula>
    </cfRule>
  </conditionalFormatting>
  <conditionalFormatting sqref="L77:L79">
    <cfRule type="cellIs" dxfId="56" priority="6" operator="greaterThan">
      <formula>1.1</formula>
    </cfRule>
  </conditionalFormatting>
  <conditionalFormatting sqref="L83:L85">
    <cfRule type="cellIs" dxfId="55" priority="5" operator="greaterThan">
      <formula>1.1</formula>
    </cfRule>
  </conditionalFormatting>
  <conditionalFormatting sqref="L89:L91">
    <cfRule type="cellIs" dxfId="54" priority="4" operator="greaterThan">
      <formula>1.1</formula>
    </cfRule>
  </conditionalFormatting>
  <conditionalFormatting sqref="L100:L102">
    <cfRule type="cellIs" dxfId="53" priority="3" operator="greaterThan">
      <formula>1.1</formula>
    </cfRule>
  </conditionalFormatting>
  <conditionalFormatting sqref="L111:L113">
    <cfRule type="cellIs" dxfId="52" priority="2" operator="greaterThan">
      <formula>1.1</formula>
    </cfRule>
  </conditionalFormatting>
  <pageMargins left="0.31496062992125984" right="0.31496062992125984" top="0.55118110236220474" bottom="0.15748031496062992" header="0.31496062992125984" footer="0.31496062992125984"/>
  <pageSetup paperSize="9" scale="72" fitToWidth="0" orientation="landscape" blackAndWhite="1" verticalDpi="300" r:id="rId1"/>
  <headerFooter>
    <oddHeader>&amp;L&amp;"Arial,Italic"&amp;9&amp;F&amp;R&amp;"Arial,Italic"&amp;9&amp;A, lk &amp;P (&amp;N)</oddHeader>
  </headerFooter>
  <rowBreaks count="2" manualBreakCount="2">
    <brk id="44" max="12" man="1"/>
    <brk id="8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9" tint="-0.249977111117893"/>
    <pageSetUpPr fitToPage="1"/>
  </sheetPr>
  <dimension ref="A1:L425"/>
  <sheetViews>
    <sheetView showGridLines="0" zoomScale="85" zoomScaleNormal="85" workbookViewId="0">
      <pane xSplit="1" ySplit="7" topLeftCell="B287" activePane="bottomRight" state="frozen"/>
      <selection activeCell="F26" sqref="F26"/>
      <selection pane="topRight" activeCell="F26" sqref="F26"/>
      <selection pane="bottomLeft" activeCell="F26" sqref="F26"/>
      <selection pane="bottomRight" activeCell="F224" sqref="F224"/>
    </sheetView>
  </sheetViews>
  <sheetFormatPr defaultColWidth="9.140625" defaultRowHeight="12.75" x14ac:dyDescent="0.2"/>
  <cols>
    <col min="1" max="1" width="15.5703125" style="2" customWidth="1"/>
    <col min="2" max="2" width="9.140625" style="6"/>
    <col min="3" max="3" width="10.5703125" style="6" customWidth="1"/>
    <col min="4" max="4" width="11.28515625" style="6" customWidth="1"/>
    <col min="5" max="5" width="13.85546875" style="6" customWidth="1"/>
    <col min="6" max="6" width="12.140625" style="6" customWidth="1"/>
    <col min="7" max="7" width="13" style="6" customWidth="1"/>
    <col min="8" max="8" width="54.28515625" style="9" customWidth="1"/>
    <col min="9" max="9" width="12" style="6" customWidth="1"/>
    <col min="10" max="11" width="11.5703125" style="6" customWidth="1"/>
    <col min="12" max="12" width="6.140625" style="2" customWidth="1"/>
    <col min="13" max="16384" width="9.140625" style="2"/>
  </cols>
  <sheetData>
    <row r="1" spans="1:12" ht="17.25" customHeight="1" x14ac:dyDescent="0.2">
      <c r="A1" s="41"/>
      <c r="B1" s="42"/>
      <c r="C1" s="42"/>
      <c r="D1" s="42">
        <f>Eelarve!B2</f>
        <v>0</v>
      </c>
      <c r="E1" s="42"/>
      <c r="F1" s="42"/>
      <c r="G1" s="43"/>
      <c r="H1" s="44"/>
      <c r="I1" s="45"/>
      <c r="J1" s="42"/>
      <c r="K1" s="42"/>
      <c r="L1" s="18"/>
    </row>
    <row r="2" spans="1:12" ht="15" x14ac:dyDescent="0.2">
      <c r="A2" s="41" t="str">
        <f>Eelarve!A38</f>
        <v>3. Projekti tegevustega otseselt seotud kulud (sh sisseostetud teenused, tööd ja väikevahendid)</v>
      </c>
      <c r="B2" s="42"/>
      <c r="C2" s="42"/>
      <c r="D2" s="42"/>
      <c r="E2" s="42"/>
      <c r="F2" s="42"/>
      <c r="G2" s="43"/>
      <c r="H2" s="468"/>
      <c r="I2" s="46"/>
      <c r="J2" s="47"/>
      <c r="K2" s="47"/>
      <c r="L2" s="18"/>
    </row>
    <row r="3" spans="1:12" ht="16.5" customHeight="1" x14ac:dyDescent="0.25">
      <c r="A3" s="48" t="s">
        <v>11</v>
      </c>
      <c r="B3" s="49">
        <f>Eelarve!E38</f>
        <v>0</v>
      </c>
      <c r="C3" s="49">
        <f>Eelarve!F38</f>
        <v>0</v>
      </c>
      <c r="D3" s="49">
        <f>Eelarve!G38</f>
        <v>0</v>
      </c>
      <c r="E3" s="50"/>
      <c r="F3" s="42"/>
      <c r="G3" s="51"/>
      <c r="H3" s="468"/>
      <c r="I3" s="45"/>
      <c r="J3" s="52" t="s">
        <v>14</v>
      </c>
      <c r="K3" s="52"/>
      <c r="L3" s="18"/>
    </row>
    <row r="4" spans="1:12" s="3" customFormat="1" ht="17.25" customHeight="1" x14ac:dyDescent="0.2">
      <c r="A4" s="285" t="s">
        <v>12</v>
      </c>
      <c r="B4" s="286"/>
      <c r="C4" s="286">
        <f>C10+C21+C362+C373+C384+C395+C406+C417+C32+C43+C54+C65+C76+C87+C98+C109+C120+C131+C142+C153+C164+C175+C186+C197+C208+C219+C230+C241+C252+C263+C274+C285+C296+C307+C318+C329+C340+C351</f>
        <v>0</v>
      </c>
      <c r="D4" s="286">
        <f>D10+D21+D362+D373+D384+D395+D406+D417+D32+D43+D54+D65+D76+D87+D98+D109+D120+D131+D142+D153+D164+D175+D186+D197+D208+D219+D230+D241+D252+D263+D274+D285+D296+D307+D318+D329+D340+D351</f>
        <v>0</v>
      </c>
      <c r="E4" s="53"/>
      <c r="F4" s="53"/>
      <c r="G4" s="54"/>
      <c r="H4" s="55"/>
      <c r="I4" s="56"/>
      <c r="J4" s="286">
        <f>B3-C4-D4</f>
        <v>0</v>
      </c>
      <c r="K4" s="286"/>
      <c r="L4" s="313"/>
    </row>
    <row r="5" spans="1:12" s="4" customFormat="1" ht="17.25" customHeight="1" x14ac:dyDescent="0.2">
      <c r="A5" s="469" t="s">
        <v>35</v>
      </c>
      <c r="B5" s="472" t="s">
        <v>5</v>
      </c>
      <c r="C5" s="475" t="s">
        <v>6</v>
      </c>
      <c r="D5" s="475"/>
      <c r="E5" s="475"/>
      <c r="F5" s="475"/>
      <c r="G5" s="475"/>
      <c r="H5" s="475"/>
      <c r="I5" s="476"/>
      <c r="J5" s="477" t="s">
        <v>10</v>
      </c>
      <c r="K5" s="392" t="s">
        <v>105</v>
      </c>
      <c r="L5" s="314"/>
    </row>
    <row r="6" spans="1:12" s="4" customFormat="1" ht="15.75" customHeight="1" x14ac:dyDescent="0.2">
      <c r="A6" s="470"/>
      <c r="B6" s="473"/>
      <c r="C6" s="490" t="s">
        <v>7</v>
      </c>
      <c r="D6" s="491"/>
      <c r="E6" s="480" t="s">
        <v>13</v>
      </c>
      <c r="F6" s="482" t="s">
        <v>8</v>
      </c>
      <c r="G6" s="480" t="s">
        <v>9</v>
      </c>
      <c r="H6" s="480" t="s">
        <v>60</v>
      </c>
      <c r="I6" s="488" t="str">
        <f>'1. Meeskonna tööjõukulud'!I6:I7</f>
        <v>Pangakontolt tasumise kuupäev</v>
      </c>
      <c r="J6" s="478"/>
      <c r="K6" s="393"/>
      <c r="L6" s="314"/>
    </row>
    <row r="7" spans="1:12" ht="52.5" customHeight="1" x14ac:dyDescent="0.2">
      <c r="A7" s="471"/>
      <c r="B7" s="474"/>
      <c r="C7" s="57" t="s">
        <v>58</v>
      </c>
      <c r="D7" s="57" t="s">
        <v>29</v>
      </c>
      <c r="E7" s="481"/>
      <c r="F7" s="474"/>
      <c r="G7" s="481"/>
      <c r="H7" s="481"/>
      <c r="I7" s="489"/>
      <c r="J7" s="479"/>
      <c r="K7" s="394"/>
      <c r="L7" s="18"/>
    </row>
    <row r="8" spans="1:12" ht="15" x14ac:dyDescent="0.25">
      <c r="A8" s="311"/>
      <c r="B8" s="452">
        <f>Eelarve!E39</f>
        <v>0</v>
      </c>
      <c r="C8" s="452">
        <f>Eelarve!F39</f>
        <v>0</v>
      </c>
      <c r="D8" s="452">
        <f>Eelarve!G39</f>
        <v>0</v>
      </c>
      <c r="E8" s="456"/>
      <c r="F8" s="457"/>
      <c r="G8" s="457"/>
      <c r="H8" s="457"/>
      <c r="I8" s="458"/>
      <c r="J8" s="465">
        <f>B8-C10-D10</f>
        <v>0</v>
      </c>
      <c r="K8" s="386">
        <f>IFERROR(C10/C8,0)</f>
        <v>0</v>
      </c>
      <c r="L8" s="18"/>
    </row>
    <row r="9" spans="1:12" s="5" customFormat="1" ht="5.25" customHeight="1" x14ac:dyDescent="0.2">
      <c r="A9" s="447" t="str">
        <f>Eelarve!A39</f>
        <v xml:space="preserve">3.1. </v>
      </c>
      <c r="B9" s="455"/>
      <c r="C9" s="455"/>
      <c r="D9" s="455"/>
      <c r="E9" s="459"/>
      <c r="F9" s="460"/>
      <c r="G9" s="460"/>
      <c r="H9" s="460"/>
      <c r="I9" s="461"/>
      <c r="J9" s="466"/>
      <c r="K9" s="387"/>
      <c r="L9" s="315"/>
    </row>
    <row r="10" spans="1:12" s="5" customFormat="1" ht="15" customHeight="1" x14ac:dyDescent="0.2">
      <c r="A10" s="447"/>
      <c r="B10" s="451"/>
      <c r="C10" s="287">
        <f>SUM(C11:C18)</f>
        <v>0</v>
      </c>
      <c r="D10" s="287">
        <f>SUM(D11:D18)</f>
        <v>0</v>
      </c>
      <c r="E10" s="462"/>
      <c r="F10" s="463"/>
      <c r="G10" s="463"/>
      <c r="H10" s="463"/>
      <c r="I10" s="464"/>
      <c r="J10" s="467"/>
      <c r="K10" s="388"/>
      <c r="L10" s="315"/>
    </row>
    <row r="11" spans="1:12" ht="15" x14ac:dyDescent="0.25">
      <c r="A11" s="448"/>
      <c r="B11" s="452"/>
      <c r="C11" s="59"/>
      <c r="D11" s="59"/>
      <c r="E11" s="60"/>
      <c r="F11" s="61"/>
      <c r="G11" s="62"/>
      <c r="H11" s="63"/>
      <c r="I11" s="64"/>
      <c r="J11" s="444"/>
      <c r="K11" s="444"/>
      <c r="L11" s="18"/>
    </row>
    <row r="12" spans="1:12" ht="15" x14ac:dyDescent="0.25">
      <c r="A12" s="448"/>
      <c r="B12" s="452"/>
      <c r="C12" s="59"/>
      <c r="D12" s="59"/>
      <c r="E12" s="60"/>
      <c r="F12" s="61"/>
      <c r="G12" s="62"/>
      <c r="H12" s="63"/>
      <c r="I12" s="64"/>
      <c r="J12" s="445"/>
      <c r="K12" s="445"/>
      <c r="L12" s="18"/>
    </row>
    <row r="13" spans="1:12" ht="15" x14ac:dyDescent="0.25">
      <c r="A13" s="448"/>
      <c r="B13" s="452"/>
      <c r="C13" s="59"/>
      <c r="D13" s="59"/>
      <c r="E13" s="60"/>
      <c r="F13" s="60"/>
      <c r="G13" s="62"/>
      <c r="H13" s="63"/>
      <c r="I13" s="64"/>
      <c r="J13" s="445"/>
      <c r="K13" s="445"/>
      <c r="L13" s="18"/>
    </row>
    <row r="14" spans="1:12" ht="15" x14ac:dyDescent="0.25">
      <c r="A14" s="448"/>
      <c r="B14" s="452"/>
      <c r="C14" s="59"/>
      <c r="D14" s="59"/>
      <c r="E14" s="60"/>
      <c r="F14" s="60"/>
      <c r="G14" s="62"/>
      <c r="H14" s="63"/>
      <c r="I14" s="64"/>
      <c r="J14" s="445"/>
      <c r="K14" s="445"/>
      <c r="L14" s="18"/>
    </row>
    <row r="15" spans="1:12" ht="15" x14ac:dyDescent="0.25">
      <c r="A15" s="449"/>
      <c r="B15" s="452"/>
      <c r="C15" s="59"/>
      <c r="D15" s="59"/>
      <c r="E15" s="60"/>
      <c r="F15" s="60"/>
      <c r="G15" s="62"/>
      <c r="H15" s="63"/>
      <c r="I15" s="64"/>
      <c r="J15" s="445"/>
      <c r="K15" s="445"/>
      <c r="L15" s="18"/>
    </row>
    <row r="16" spans="1:12" ht="15" x14ac:dyDescent="0.25">
      <c r="A16" s="449"/>
      <c r="B16" s="452"/>
      <c r="C16" s="59"/>
      <c r="D16" s="59"/>
      <c r="E16" s="60"/>
      <c r="F16" s="60"/>
      <c r="G16" s="62"/>
      <c r="H16" s="63"/>
      <c r="I16" s="64"/>
      <c r="J16" s="445"/>
      <c r="K16" s="445"/>
      <c r="L16" s="18"/>
    </row>
    <row r="17" spans="1:12" ht="15" x14ac:dyDescent="0.25">
      <c r="A17" s="449"/>
      <c r="B17" s="452"/>
      <c r="C17" s="59"/>
      <c r="D17" s="59"/>
      <c r="E17" s="60"/>
      <c r="F17" s="60"/>
      <c r="G17" s="62"/>
      <c r="H17" s="63"/>
      <c r="I17" s="64"/>
      <c r="J17" s="445"/>
      <c r="K17" s="445"/>
      <c r="L17" s="18"/>
    </row>
    <row r="18" spans="1:12" ht="15" x14ac:dyDescent="0.25">
      <c r="A18" s="450"/>
      <c r="B18" s="453"/>
      <c r="C18" s="65"/>
      <c r="D18" s="65"/>
      <c r="E18" s="66"/>
      <c r="F18" s="66"/>
      <c r="G18" s="67"/>
      <c r="H18" s="68"/>
      <c r="I18" s="69"/>
      <c r="J18" s="446"/>
      <c r="K18" s="446"/>
      <c r="L18" s="18"/>
    </row>
    <row r="19" spans="1:12" ht="15" x14ac:dyDescent="0.25">
      <c r="A19" s="311"/>
      <c r="B19" s="452">
        <f>Eelarve!E40</f>
        <v>0</v>
      </c>
      <c r="C19" s="452">
        <f>Eelarve!F40</f>
        <v>0</v>
      </c>
      <c r="D19" s="452">
        <f>Eelarve!G40</f>
        <v>0</v>
      </c>
      <c r="E19" s="456"/>
      <c r="F19" s="457"/>
      <c r="G19" s="457"/>
      <c r="H19" s="457"/>
      <c r="I19" s="458"/>
      <c r="J19" s="465">
        <f>B19-C21-D21</f>
        <v>0</v>
      </c>
      <c r="K19" s="386">
        <f>IFERROR(C21/C19,0)</f>
        <v>0</v>
      </c>
      <c r="L19" s="18"/>
    </row>
    <row r="20" spans="1:12" ht="5.25" customHeight="1" x14ac:dyDescent="0.2">
      <c r="A20" s="447" t="str">
        <f>Eelarve!A40</f>
        <v xml:space="preserve">3.2. </v>
      </c>
      <c r="B20" s="455"/>
      <c r="C20" s="455"/>
      <c r="D20" s="455"/>
      <c r="E20" s="459"/>
      <c r="F20" s="460"/>
      <c r="G20" s="460"/>
      <c r="H20" s="460"/>
      <c r="I20" s="461"/>
      <c r="J20" s="466"/>
      <c r="K20" s="387"/>
      <c r="L20" s="18"/>
    </row>
    <row r="21" spans="1:12" ht="17.25" customHeight="1" x14ac:dyDescent="0.2">
      <c r="A21" s="447"/>
      <c r="B21" s="451"/>
      <c r="C21" s="287">
        <f>SUM(C22:C29)</f>
        <v>0</v>
      </c>
      <c r="D21" s="287">
        <f>SUM(D22:D29)</f>
        <v>0</v>
      </c>
      <c r="E21" s="462"/>
      <c r="F21" s="463"/>
      <c r="G21" s="463"/>
      <c r="H21" s="463"/>
      <c r="I21" s="464"/>
      <c r="J21" s="467"/>
      <c r="K21" s="388"/>
      <c r="L21" s="18"/>
    </row>
    <row r="22" spans="1:12" ht="15" x14ac:dyDescent="0.25">
      <c r="A22" s="448"/>
      <c r="B22" s="452"/>
      <c r="C22" s="59"/>
      <c r="D22" s="59"/>
      <c r="E22" s="60"/>
      <c r="F22" s="61"/>
      <c r="G22" s="62"/>
      <c r="H22" s="63"/>
      <c r="I22" s="64"/>
      <c r="J22" s="444"/>
      <c r="K22" s="444"/>
      <c r="L22" s="18"/>
    </row>
    <row r="23" spans="1:12" ht="15" x14ac:dyDescent="0.25">
      <c r="A23" s="448"/>
      <c r="B23" s="452"/>
      <c r="C23" s="59"/>
      <c r="D23" s="59"/>
      <c r="E23" s="60"/>
      <c r="F23" s="61"/>
      <c r="G23" s="62"/>
      <c r="H23" s="63"/>
      <c r="I23" s="64"/>
      <c r="J23" s="445"/>
      <c r="K23" s="445"/>
      <c r="L23" s="18"/>
    </row>
    <row r="24" spans="1:12" ht="15" x14ac:dyDescent="0.25">
      <c r="A24" s="449"/>
      <c r="B24" s="452"/>
      <c r="C24" s="59"/>
      <c r="D24" s="59"/>
      <c r="E24" s="60"/>
      <c r="F24" s="60"/>
      <c r="G24" s="62"/>
      <c r="H24" s="63"/>
      <c r="I24" s="64"/>
      <c r="J24" s="445"/>
      <c r="K24" s="445"/>
      <c r="L24" s="18"/>
    </row>
    <row r="25" spans="1:12" ht="15" x14ac:dyDescent="0.25">
      <c r="A25" s="449"/>
      <c r="B25" s="452"/>
      <c r="C25" s="59"/>
      <c r="D25" s="59"/>
      <c r="E25" s="60"/>
      <c r="F25" s="60"/>
      <c r="G25" s="62"/>
      <c r="H25" s="63"/>
      <c r="I25" s="64"/>
      <c r="J25" s="445"/>
      <c r="K25" s="445"/>
      <c r="L25" s="18"/>
    </row>
    <row r="26" spans="1:12" ht="15" x14ac:dyDescent="0.25">
      <c r="A26" s="449"/>
      <c r="B26" s="452"/>
      <c r="C26" s="59"/>
      <c r="D26" s="59"/>
      <c r="E26" s="60"/>
      <c r="F26" s="60"/>
      <c r="G26" s="62"/>
      <c r="H26" s="63"/>
      <c r="I26" s="64"/>
      <c r="J26" s="445"/>
      <c r="K26" s="445"/>
      <c r="L26" s="18"/>
    </row>
    <row r="27" spans="1:12" ht="15" x14ac:dyDescent="0.25">
      <c r="A27" s="449"/>
      <c r="B27" s="452"/>
      <c r="C27" s="59"/>
      <c r="D27" s="59"/>
      <c r="E27" s="60"/>
      <c r="F27" s="60"/>
      <c r="G27" s="62"/>
      <c r="H27" s="63"/>
      <c r="I27" s="64"/>
      <c r="J27" s="445"/>
      <c r="K27" s="445"/>
      <c r="L27" s="18"/>
    </row>
    <row r="28" spans="1:12" ht="15" x14ac:dyDescent="0.25">
      <c r="A28" s="449"/>
      <c r="B28" s="452"/>
      <c r="C28" s="59"/>
      <c r="D28" s="59"/>
      <c r="E28" s="60"/>
      <c r="F28" s="60"/>
      <c r="G28" s="62"/>
      <c r="H28" s="63"/>
      <c r="I28" s="64"/>
      <c r="J28" s="445"/>
      <c r="K28" s="445"/>
      <c r="L28" s="18"/>
    </row>
    <row r="29" spans="1:12" ht="15" x14ac:dyDescent="0.25">
      <c r="A29" s="450"/>
      <c r="B29" s="453"/>
      <c r="C29" s="65"/>
      <c r="D29" s="65"/>
      <c r="E29" s="66"/>
      <c r="F29" s="66"/>
      <c r="G29" s="67"/>
      <c r="H29" s="68"/>
      <c r="I29" s="69"/>
      <c r="J29" s="446"/>
      <c r="K29" s="446"/>
      <c r="L29" s="18"/>
    </row>
    <row r="30" spans="1:12" ht="15" x14ac:dyDescent="0.25">
      <c r="A30" s="320"/>
      <c r="B30" s="452">
        <f>Eelarve!E41</f>
        <v>0</v>
      </c>
      <c r="C30" s="452">
        <f>Eelarve!F41</f>
        <v>0</v>
      </c>
      <c r="D30" s="452">
        <f>Eelarve!G41</f>
        <v>0</v>
      </c>
      <c r="E30" s="456"/>
      <c r="F30" s="457"/>
      <c r="G30" s="457"/>
      <c r="H30" s="457"/>
      <c r="I30" s="458"/>
      <c r="J30" s="465">
        <f>B30-C32-D32</f>
        <v>0</v>
      </c>
      <c r="K30" s="386">
        <f>IFERROR(C32/C30,0)</f>
        <v>0</v>
      </c>
      <c r="L30" s="18"/>
    </row>
    <row r="31" spans="1:12" x14ac:dyDescent="0.2">
      <c r="A31" s="447" t="str">
        <f>Eelarve!A41</f>
        <v xml:space="preserve">3.3. </v>
      </c>
      <c r="B31" s="455"/>
      <c r="C31" s="455"/>
      <c r="D31" s="455"/>
      <c r="E31" s="459"/>
      <c r="F31" s="460"/>
      <c r="G31" s="460"/>
      <c r="H31" s="460"/>
      <c r="I31" s="461"/>
      <c r="J31" s="466"/>
      <c r="K31" s="387"/>
      <c r="L31" s="18"/>
    </row>
    <row r="32" spans="1:12" ht="14.25" x14ac:dyDescent="0.2">
      <c r="A32" s="447"/>
      <c r="B32" s="451"/>
      <c r="C32" s="287">
        <f>SUM(C33:C40)</f>
        <v>0</v>
      </c>
      <c r="D32" s="287">
        <f>SUM(D33:D40)</f>
        <v>0</v>
      </c>
      <c r="E32" s="462"/>
      <c r="F32" s="463"/>
      <c r="G32" s="463"/>
      <c r="H32" s="463"/>
      <c r="I32" s="464"/>
      <c r="J32" s="467"/>
      <c r="K32" s="388"/>
      <c r="L32" s="18"/>
    </row>
    <row r="33" spans="1:12" ht="15" x14ac:dyDescent="0.25">
      <c r="A33" s="448"/>
      <c r="B33" s="452"/>
      <c r="C33" s="59"/>
      <c r="D33" s="59"/>
      <c r="E33" s="60"/>
      <c r="F33" s="61"/>
      <c r="G33" s="62"/>
      <c r="H33" s="63"/>
      <c r="I33" s="64"/>
      <c r="J33" s="444"/>
      <c r="K33" s="444"/>
      <c r="L33" s="18"/>
    </row>
    <row r="34" spans="1:12" ht="15" x14ac:dyDescent="0.25">
      <c r="A34" s="448"/>
      <c r="B34" s="452"/>
      <c r="C34" s="59"/>
      <c r="D34" s="59"/>
      <c r="E34" s="60"/>
      <c r="F34" s="61"/>
      <c r="G34" s="62"/>
      <c r="H34" s="63"/>
      <c r="I34" s="64"/>
      <c r="J34" s="445"/>
      <c r="K34" s="445"/>
      <c r="L34" s="18"/>
    </row>
    <row r="35" spans="1:12" ht="15" x14ac:dyDescent="0.25">
      <c r="A35" s="449"/>
      <c r="B35" s="452"/>
      <c r="C35" s="59"/>
      <c r="D35" s="59"/>
      <c r="E35" s="60"/>
      <c r="F35" s="60"/>
      <c r="G35" s="62"/>
      <c r="H35" s="63"/>
      <c r="I35" s="64"/>
      <c r="J35" s="445"/>
      <c r="K35" s="445"/>
      <c r="L35" s="18"/>
    </row>
    <row r="36" spans="1:12" ht="15" x14ac:dyDescent="0.25">
      <c r="A36" s="449"/>
      <c r="B36" s="452"/>
      <c r="C36" s="59"/>
      <c r="D36" s="59"/>
      <c r="E36" s="60"/>
      <c r="F36" s="60"/>
      <c r="G36" s="62"/>
      <c r="H36" s="63"/>
      <c r="I36" s="64"/>
      <c r="J36" s="445"/>
      <c r="K36" s="445"/>
      <c r="L36" s="18"/>
    </row>
    <row r="37" spans="1:12" ht="15" x14ac:dyDescent="0.25">
      <c r="A37" s="449"/>
      <c r="B37" s="452"/>
      <c r="C37" s="59"/>
      <c r="D37" s="59"/>
      <c r="E37" s="60"/>
      <c r="F37" s="60"/>
      <c r="G37" s="62"/>
      <c r="H37" s="63"/>
      <c r="I37" s="64"/>
      <c r="J37" s="445"/>
      <c r="K37" s="445"/>
      <c r="L37" s="18"/>
    </row>
    <row r="38" spans="1:12" ht="15" x14ac:dyDescent="0.25">
      <c r="A38" s="449"/>
      <c r="B38" s="452"/>
      <c r="C38" s="59"/>
      <c r="D38" s="59"/>
      <c r="E38" s="60"/>
      <c r="F38" s="60"/>
      <c r="G38" s="62"/>
      <c r="H38" s="63"/>
      <c r="I38" s="64"/>
      <c r="J38" s="445"/>
      <c r="K38" s="445"/>
      <c r="L38" s="18"/>
    </row>
    <row r="39" spans="1:12" ht="15" x14ac:dyDescent="0.25">
      <c r="A39" s="449"/>
      <c r="B39" s="452"/>
      <c r="C39" s="59"/>
      <c r="D39" s="59"/>
      <c r="E39" s="60"/>
      <c r="F39" s="60"/>
      <c r="G39" s="62"/>
      <c r="H39" s="63"/>
      <c r="I39" s="64"/>
      <c r="J39" s="445"/>
      <c r="K39" s="445"/>
      <c r="L39" s="18"/>
    </row>
    <row r="40" spans="1:12" ht="15" x14ac:dyDescent="0.25">
      <c r="A40" s="450"/>
      <c r="B40" s="453"/>
      <c r="C40" s="65"/>
      <c r="D40" s="65"/>
      <c r="E40" s="66"/>
      <c r="F40" s="66"/>
      <c r="G40" s="67"/>
      <c r="H40" s="68"/>
      <c r="I40" s="69"/>
      <c r="J40" s="446"/>
      <c r="K40" s="446"/>
      <c r="L40" s="18"/>
    </row>
    <row r="41" spans="1:12" ht="15" x14ac:dyDescent="0.25">
      <c r="A41" s="320"/>
      <c r="B41" s="452">
        <f>Eelarve!E42</f>
        <v>0</v>
      </c>
      <c r="C41" s="452">
        <f>Eelarve!F42</f>
        <v>0</v>
      </c>
      <c r="D41" s="452">
        <f>Eelarve!G42</f>
        <v>0</v>
      </c>
      <c r="E41" s="456"/>
      <c r="F41" s="457"/>
      <c r="G41" s="457"/>
      <c r="H41" s="457"/>
      <c r="I41" s="458"/>
      <c r="J41" s="465">
        <f>B41-C43-D43</f>
        <v>0</v>
      </c>
      <c r="K41" s="386">
        <f>IFERROR(C43/C41,0)</f>
        <v>0</v>
      </c>
      <c r="L41" s="18"/>
    </row>
    <row r="42" spans="1:12" x14ac:dyDescent="0.2">
      <c r="A42" s="447" t="str">
        <f>Eelarve!A42</f>
        <v xml:space="preserve">3.4. </v>
      </c>
      <c r="B42" s="455"/>
      <c r="C42" s="455"/>
      <c r="D42" s="455"/>
      <c r="E42" s="459"/>
      <c r="F42" s="460"/>
      <c r="G42" s="460"/>
      <c r="H42" s="460"/>
      <c r="I42" s="461"/>
      <c r="J42" s="466"/>
      <c r="K42" s="387"/>
      <c r="L42" s="18"/>
    </row>
    <row r="43" spans="1:12" ht="14.25" x14ac:dyDescent="0.2">
      <c r="A43" s="447"/>
      <c r="B43" s="451"/>
      <c r="C43" s="287">
        <f>SUM(C44:C51)</f>
        <v>0</v>
      </c>
      <c r="D43" s="287">
        <f>SUM(D44:D51)</f>
        <v>0</v>
      </c>
      <c r="E43" s="462"/>
      <c r="F43" s="463"/>
      <c r="G43" s="463"/>
      <c r="H43" s="463"/>
      <c r="I43" s="464"/>
      <c r="J43" s="467"/>
      <c r="K43" s="388"/>
      <c r="L43" s="18"/>
    </row>
    <row r="44" spans="1:12" ht="15" x14ac:dyDescent="0.25">
      <c r="A44" s="448"/>
      <c r="B44" s="452"/>
      <c r="C44" s="59"/>
      <c r="D44" s="59"/>
      <c r="E44" s="60"/>
      <c r="F44" s="61"/>
      <c r="G44" s="62"/>
      <c r="H44" s="63"/>
      <c r="I44" s="64"/>
      <c r="J44" s="444"/>
      <c r="K44" s="444"/>
      <c r="L44" s="18"/>
    </row>
    <row r="45" spans="1:12" ht="15" x14ac:dyDescent="0.25">
      <c r="A45" s="448"/>
      <c r="B45" s="452"/>
      <c r="C45" s="59"/>
      <c r="D45" s="59"/>
      <c r="E45" s="60"/>
      <c r="F45" s="61"/>
      <c r="G45" s="62"/>
      <c r="H45" s="63"/>
      <c r="I45" s="64"/>
      <c r="J45" s="445"/>
      <c r="K45" s="445"/>
      <c r="L45" s="18"/>
    </row>
    <row r="46" spans="1:12" ht="15" x14ac:dyDescent="0.25">
      <c r="A46" s="449"/>
      <c r="B46" s="452"/>
      <c r="C46" s="59"/>
      <c r="D46" s="59"/>
      <c r="E46" s="60"/>
      <c r="F46" s="60"/>
      <c r="G46" s="62"/>
      <c r="H46" s="63"/>
      <c r="I46" s="64"/>
      <c r="J46" s="445"/>
      <c r="K46" s="445"/>
      <c r="L46" s="18"/>
    </row>
    <row r="47" spans="1:12" ht="15" x14ac:dyDescent="0.25">
      <c r="A47" s="449"/>
      <c r="B47" s="452"/>
      <c r="C47" s="59"/>
      <c r="D47" s="59"/>
      <c r="E47" s="60"/>
      <c r="F47" s="60"/>
      <c r="G47" s="62"/>
      <c r="H47" s="63"/>
      <c r="I47" s="64"/>
      <c r="J47" s="445"/>
      <c r="K47" s="445"/>
      <c r="L47" s="18"/>
    </row>
    <row r="48" spans="1:12" ht="15" x14ac:dyDescent="0.25">
      <c r="A48" s="449"/>
      <c r="B48" s="452"/>
      <c r="C48" s="59"/>
      <c r="D48" s="59"/>
      <c r="E48" s="60"/>
      <c r="F48" s="60"/>
      <c r="G48" s="62"/>
      <c r="H48" s="63"/>
      <c r="I48" s="64"/>
      <c r="J48" s="445"/>
      <c r="K48" s="445"/>
      <c r="L48" s="18"/>
    </row>
    <row r="49" spans="1:12" ht="15" x14ac:dyDescent="0.25">
      <c r="A49" s="449"/>
      <c r="B49" s="452"/>
      <c r="C49" s="59"/>
      <c r="D49" s="59"/>
      <c r="E49" s="60"/>
      <c r="F49" s="60"/>
      <c r="G49" s="62"/>
      <c r="H49" s="63"/>
      <c r="I49" s="64"/>
      <c r="J49" s="445"/>
      <c r="K49" s="445"/>
      <c r="L49" s="18"/>
    </row>
    <row r="50" spans="1:12" ht="15" x14ac:dyDescent="0.25">
      <c r="A50" s="449"/>
      <c r="B50" s="452"/>
      <c r="C50" s="59"/>
      <c r="D50" s="59"/>
      <c r="E50" s="60"/>
      <c r="F50" s="60"/>
      <c r="G50" s="62"/>
      <c r="H50" s="63"/>
      <c r="I50" s="64"/>
      <c r="J50" s="445"/>
      <c r="K50" s="445"/>
      <c r="L50" s="18"/>
    </row>
    <row r="51" spans="1:12" ht="15" x14ac:dyDescent="0.25">
      <c r="A51" s="450"/>
      <c r="B51" s="453"/>
      <c r="C51" s="65"/>
      <c r="D51" s="65"/>
      <c r="E51" s="66"/>
      <c r="F51" s="66"/>
      <c r="G51" s="67"/>
      <c r="H51" s="68"/>
      <c r="I51" s="69"/>
      <c r="J51" s="446"/>
      <c r="K51" s="446"/>
      <c r="L51" s="18"/>
    </row>
    <row r="52" spans="1:12" ht="15" x14ac:dyDescent="0.25">
      <c r="A52" s="320"/>
      <c r="B52" s="452">
        <f>Eelarve!E43</f>
        <v>0</v>
      </c>
      <c r="C52" s="452">
        <f>Eelarve!F43</f>
        <v>0</v>
      </c>
      <c r="D52" s="452">
        <f>Eelarve!G43</f>
        <v>0</v>
      </c>
      <c r="E52" s="456"/>
      <c r="F52" s="457"/>
      <c r="G52" s="457"/>
      <c r="H52" s="457"/>
      <c r="I52" s="458"/>
      <c r="J52" s="465">
        <f>B52-C54-D54</f>
        <v>0</v>
      </c>
      <c r="K52" s="386">
        <f>IFERROR(C54/C52,0)</f>
        <v>0</v>
      </c>
      <c r="L52" s="18"/>
    </row>
    <row r="53" spans="1:12" x14ac:dyDescent="0.2">
      <c r="A53" s="447" t="str">
        <f>Eelarve!A43</f>
        <v xml:space="preserve">3.5. </v>
      </c>
      <c r="B53" s="455"/>
      <c r="C53" s="455"/>
      <c r="D53" s="455"/>
      <c r="E53" s="459"/>
      <c r="F53" s="460"/>
      <c r="G53" s="460"/>
      <c r="H53" s="460"/>
      <c r="I53" s="461"/>
      <c r="J53" s="466"/>
      <c r="K53" s="387"/>
      <c r="L53" s="18"/>
    </row>
    <row r="54" spans="1:12" ht="14.25" x14ac:dyDescent="0.2">
      <c r="A54" s="447"/>
      <c r="B54" s="451"/>
      <c r="C54" s="287">
        <f>SUM(C55:C62)</f>
        <v>0</v>
      </c>
      <c r="D54" s="287">
        <f>SUM(D55:D62)</f>
        <v>0</v>
      </c>
      <c r="E54" s="462"/>
      <c r="F54" s="463"/>
      <c r="G54" s="463"/>
      <c r="H54" s="463"/>
      <c r="I54" s="464"/>
      <c r="J54" s="467"/>
      <c r="K54" s="388"/>
      <c r="L54" s="18"/>
    </row>
    <row r="55" spans="1:12" ht="15" x14ac:dyDescent="0.25">
      <c r="A55" s="448"/>
      <c r="B55" s="452"/>
      <c r="C55" s="59"/>
      <c r="D55" s="59"/>
      <c r="E55" s="60"/>
      <c r="F55" s="61"/>
      <c r="G55" s="62"/>
      <c r="H55" s="63"/>
      <c r="I55" s="64"/>
      <c r="J55" s="444"/>
      <c r="K55" s="444"/>
      <c r="L55" s="18"/>
    </row>
    <row r="56" spans="1:12" ht="15" x14ac:dyDescent="0.25">
      <c r="A56" s="448"/>
      <c r="B56" s="452"/>
      <c r="C56" s="59"/>
      <c r="D56" s="59"/>
      <c r="E56" s="60"/>
      <c r="F56" s="61"/>
      <c r="G56" s="62"/>
      <c r="H56" s="63"/>
      <c r="I56" s="64"/>
      <c r="J56" s="445"/>
      <c r="K56" s="445"/>
      <c r="L56" s="18"/>
    </row>
    <row r="57" spans="1:12" ht="15" x14ac:dyDescent="0.25">
      <c r="A57" s="449"/>
      <c r="B57" s="452"/>
      <c r="C57" s="59"/>
      <c r="D57" s="59"/>
      <c r="E57" s="60"/>
      <c r="F57" s="60"/>
      <c r="G57" s="62"/>
      <c r="H57" s="63"/>
      <c r="I57" s="64"/>
      <c r="J57" s="445"/>
      <c r="K57" s="445"/>
      <c r="L57" s="18"/>
    </row>
    <row r="58" spans="1:12" ht="15" x14ac:dyDescent="0.25">
      <c r="A58" s="449"/>
      <c r="B58" s="452"/>
      <c r="C58" s="59"/>
      <c r="D58" s="59"/>
      <c r="E58" s="60"/>
      <c r="F58" s="60"/>
      <c r="G58" s="62"/>
      <c r="H58" s="63"/>
      <c r="I58" s="64"/>
      <c r="J58" s="445"/>
      <c r="K58" s="445"/>
      <c r="L58" s="18"/>
    </row>
    <row r="59" spans="1:12" ht="15" x14ac:dyDescent="0.25">
      <c r="A59" s="449"/>
      <c r="B59" s="452"/>
      <c r="C59" s="59"/>
      <c r="D59" s="59"/>
      <c r="E59" s="60"/>
      <c r="F59" s="60"/>
      <c r="G59" s="62"/>
      <c r="H59" s="63"/>
      <c r="I59" s="64"/>
      <c r="J59" s="445"/>
      <c r="K59" s="445"/>
      <c r="L59" s="18"/>
    </row>
    <row r="60" spans="1:12" ht="15" x14ac:dyDescent="0.25">
      <c r="A60" s="449"/>
      <c r="B60" s="452"/>
      <c r="C60" s="59"/>
      <c r="D60" s="59"/>
      <c r="E60" s="60"/>
      <c r="F60" s="60"/>
      <c r="G60" s="62"/>
      <c r="H60" s="63"/>
      <c r="I60" s="64"/>
      <c r="J60" s="445"/>
      <c r="K60" s="445"/>
      <c r="L60" s="18"/>
    </row>
    <row r="61" spans="1:12" ht="15" x14ac:dyDescent="0.25">
      <c r="A61" s="449"/>
      <c r="B61" s="452"/>
      <c r="C61" s="59"/>
      <c r="D61" s="59"/>
      <c r="E61" s="60"/>
      <c r="F61" s="60"/>
      <c r="G61" s="62"/>
      <c r="H61" s="63"/>
      <c r="I61" s="64"/>
      <c r="J61" s="445"/>
      <c r="K61" s="445"/>
      <c r="L61" s="18"/>
    </row>
    <row r="62" spans="1:12" ht="15" x14ac:dyDescent="0.25">
      <c r="A62" s="450"/>
      <c r="B62" s="453"/>
      <c r="C62" s="65"/>
      <c r="D62" s="65"/>
      <c r="E62" s="66"/>
      <c r="F62" s="66"/>
      <c r="G62" s="67"/>
      <c r="H62" s="68"/>
      <c r="I62" s="69"/>
      <c r="J62" s="446"/>
      <c r="K62" s="446"/>
      <c r="L62" s="18"/>
    </row>
    <row r="63" spans="1:12" ht="15" x14ac:dyDescent="0.25">
      <c r="A63" s="320"/>
      <c r="B63" s="452">
        <f>Eelarve!E44</f>
        <v>0</v>
      </c>
      <c r="C63" s="452">
        <f>Eelarve!F44</f>
        <v>0</v>
      </c>
      <c r="D63" s="452">
        <f>Eelarve!G44</f>
        <v>0</v>
      </c>
      <c r="E63" s="456"/>
      <c r="F63" s="457"/>
      <c r="G63" s="457"/>
      <c r="H63" s="457"/>
      <c r="I63" s="458"/>
      <c r="J63" s="465">
        <f>B63-C65-D65</f>
        <v>0</v>
      </c>
      <c r="K63" s="386">
        <f>IFERROR(C65/C63,0)</f>
        <v>0</v>
      </c>
      <c r="L63" s="18"/>
    </row>
    <row r="64" spans="1:12" x14ac:dyDescent="0.2">
      <c r="A64" s="447" t="str">
        <f>Eelarve!A44</f>
        <v xml:space="preserve">3.6. </v>
      </c>
      <c r="B64" s="455"/>
      <c r="C64" s="455"/>
      <c r="D64" s="455"/>
      <c r="E64" s="459"/>
      <c r="F64" s="460"/>
      <c r="G64" s="460"/>
      <c r="H64" s="460"/>
      <c r="I64" s="461"/>
      <c r="J64" s="466"/>
      <c r="K64" s="387"/>
      <c r="L64" s="18"/>
    </row>
    <row r="65" spans="1:12" ht="14.25" x14ac:dyDescent="0.2">
      <c r="A65" s="447"/>
      <c r="B65" s="451"/>
      <c r="C65" s="287">
        <f>SUM(C66:C73)</f>
        <v>0</v>
      </c>
      <c r="D65" s="287">
        <f>SUM(D66:D73)</f>
        <v>0</v>
      </c>
      <c r="E65" s="462"/>
      <c r="F65" s="463"/>
      <c r="G65" s="463"/>
      <c r="H65" s="463"/>
      <c r="I65" s="464"/>
      <c r="J65" s="467"/>
      <c r="K65" s="388"/>
      <c r="L65" s="18"/>
    </row>
    <row r="66" spans="1:12" ht="15" x14ac:dyDescent="0.25">
      <c r="A66" s="448"/>
      <c r="B66" s="452"/>
      <c r="C66" s="59"/>
      <c r="D66" s="59"/>
      <c r="E66" s="60"/>
      <c r="F66" s="61"/>
      <c r="G66" s="62"/>
      <c r="H66" s="63"/>
      <c r="I66" s="64"/>
      <c r="J66" s="444"/>
      <c r="K66" s="444"/>
      <c r="L66" s="18"/>
    </row>
    <row r="67" spans="1:12" ht="15" x14ac:dyDescent="0.25">
      <c r="A67" s="448"/>
      <c r="B67" s="452"/>
      <c r="C67" s="59"/>
      <c r="D67" s="59"/>
      <c r="E67" s="60"/>
      <c r="F67" s="61"/>
      <c r="G67" s="62"/>
      <c r="H67" s="63"/>
      <c r="I67" s="64"/>
      <c r="J67" s="445"/>
      <c r="K67" s="445"/>
      <c r="L67" s="18"/>
    </row>
    <row r="68" spans="1:12" ht="15" x14ac:dyDescent="0.25">
      <c r="A68" s="449"/>
      <c r="B68" s="452"/>
      <c r="C68" s="59"/>
      <c r="D68" s="59"/>
      <c r="E68" s="60"/>
      <c r="F68" s="60"/>
      <c r="G68" s="62"/>
      <c r="H68" s="63"/>
      <c r="I68" s="64"/>
      <c r="J68" s="445"/>
      <c r="K68" s="445"/>
      <c r="L68" s="18"/>
    </row>
    <row r="69" spans="1:12" ht="15" x14ac:dyDescent="0.25">
      <c r="A69" s="449"/>
      <c r="B69" s="452"/>
      <c r="C69" s="59"/>
      <c r="D69" s="59"/>
      <c r="E69" s="60"/>
      <c r="F69" s="60"/>
      <c r="G69" s="62"/>
      <c r="H69" s="63"/>
      <c r="I69" s="64"/>
      <c r="J69" s="445"/>
      <c r="K69" s="445"/>
      <c r="L69" s="18"/>
    </row>
    <row r="70" spans="1:12" ht="15" x14ac:dyDescent="0.25">
      <c r="A70" s="449"/>
      <c r="B70" s="452"/>
      <c r="C70" s="59"/>
      <c r="D70" s="59"/>
      <c r="E70" s="60"/>
      <c r="F70" s="60"/>
      <c r="G70" s="62"/>
      <c r="H70" s="63"/>
      <c r="I70" s="64"/>
      <c r="J70" s="445"/>
      <c r="K70" s="445"/>
      <c r="L70" s="18"/>
    </row>
    <row r="71" spans="1:12" ht="15" x14ac:dyDescent="0.25">
      <c r="A71" s="449"/>
      <c r="B71" s="452"/>
      <c r="C71" s="59"/>
      <c r="D71" s="59"/>
      <c r="E71" s="60"/>
      <c r="F71" s="60"/>
      <c r="G71" s="62"/>
      <c r="H71" s="63"/>
      <c r="I71" s="64"/>
      <c r="J71" s="445"/>
      <c r="K71" s="445"/>
      <c r="L71" s="18"/>
    </row>
    <row r="72" spans="1:12" ht="15" x14ac:dyDescent="0.25">
      <c r="A72" s="449"/>
      <c r="B72" s="452"/>
      <c r="C72" s="59"/>
      <c r="D72" s="59"/>
      <c r="E72" s="60"/>
      <c r="F72" s="60"/>
      <c r="G72" s="62"/>
      <c r="H72" s="63"/>
      <c r="I72" s="64"/>
      <c r="J72" s="445"/>
      <c r="K72" s="445"/>
      <c r="L72" s="18"/>
    </row>
    <row r="73" spans="1:12" ht="15" x14ac:dyDescent="0.25">
      <c r="A73" s="450"/>
      <c r="B73" s="453"/>
      <c r="C73" s="65"/>
      <c r="D73" s="65"/>
      <c r="E73" s="66"/>
      <c r="F73" s="66"/>
      <c r="G73" s="67"/>
      <c r="H73" s="68"/>
      <c r="I73" s="69"/>
      <c r="J73" s="446"/>
      <c r="K73" s="446"/>
      <c r="L73" s="18"/>
    </row>
    <row r="74" spans="1:12" ht="15" x14ac:dyDescent="0.25">
      <c r="A74" s="320"/>
      <c r="B74" s="452">
        <f>Eelarve!E45</f>
        <v>0</v>
      </c>
      <c r="C74" s="452">
        <f>Eelarve!F45</f>
        <v>0</v>
      </c>
      <c r="D74" s="452">
        <f>Eelarve!G45</f>
        <v>0</v>
      </c>
      <c r="E74" s="456"/>
      <c r="F74" s="457"/>
      <c r="G74" s="457"/>
      <c r="H74" s="457"/>
      <c r="I74" s="458"/>
      <c r="J74" s="465">
        <f>B74-C76-D76</f>
        <v>0</v>
      </c>
      <c r="K74" s="386">
        <f>IFERROR(C76/C74,0)</f>
        <v>0</v>
      </c>
      <c r="L74" s="18"/>
    </row>
    <row r="75" spans="1:12" x14ac:dyDescent="0.2">
      <c r="A75" s="447" t="str">
        <f>Eelarve!A45</f>
        <v xml:space="preserve">3.7. </v>
      </c>
      <c r="B75" s="455"/>
      <c r="C75" s="455"/>
      <c r="D75" s="455"/>
      <c r="E75" s="459"/>
      <c r="F75" s="460"/>
      <c r="G75" s="460"/>
      <c r="H75" s="460"/>
      <c r="I75" s="461"/>
      <c r="J75" s="466"/>
      <c r="K75" s="387"/>
      <c r="L75" s="18"/>
    </row>
    <row r="76" spans="1:12" ht="14.25" x14ac:dyDescent="0.2">
      <c r="A76" s="447"/>
      <c r="B76" s="451"/>
      <c r="C76" s="287">
        <f>SUM(C77:C84)</f>
        <v>0</v>
      </c>
      <c r="D76" s="287">
        <f>SUM(D77:D84)</f>
        <v>0</v>
      </c>
      <c r="E76" s="462"/>
      <c r="F76" s="463"/>
      <c r="G76" s="463"/>
      <c r="H76" s="463"/>
      <c r="I76" s="464"/>
      <c r="J76" s="467"/>
      <c r="K76" s="388"/>
      <c r="L76" s="18"/>
    </row>
    <row r="77" spans="1:12" ht="15" x14ac:dyDescent="0.25">
      <c r="A77" s="448"/>
      <c r="B77" s="452"/>
      <c r="C77" s="59"/>
      <c r="D77" s="59"/>
      <c r="E77" s="60"/>
      <c r="F77" s="61"/>
      <c r="G77" s="62"/>
      <c r="H77" s="63"/>
      <c r="I77" s="64"/>
      <c r="J77" s="444"/>
      <c r="K77" s="444"/>
      <c r="L77" s="18"/>
    </row>
    <row r="78" spans="1:12" ht="15" x14ac:dyDescent="0.25">
      <c r="A78" s="448"/>
      <c r="B78" s="452"/>
      <c r="C78" s="59"/>
      <c r="D78" s="59"/>
      <c r="E78" s="60"/>
      <c r="F78" s="61"/>
      <c r="G78" s="62"/>
      <c r="H78" s="63"/>
      <c r="I78" s="64"/>
      <c r="J78" s="445"/>
      <c r="K78" s="445"/>
      <c r="L78" s="18"/>
    </row>
    <row r="79" spans="1:12" ht="15" x14ac:dyDescent="0.25">
      <c r="A79" s="449"/>
      <c r="B79" s="452"/>
      <c r="C79" s="59"/>
      <c r="D79" s="59"/>
      <c r="E79" s="60"/>
      <c r="F79" s="60"/>
      <c r="G79" s="62"/>
      <c r="H79" s="63"/>
      <c r="I79" s="64"/>
      <c r="J79" s="445"/>
      <c r="K79" s="445"/>
      <c r="L79" s="18"/>
    </row>
    <row r="80" spans="1:12" ht="15" x14ac:dyDescent="0.25">
      <c r="A80" s="449"/>
      <c r="B80" s="452"/>
      <c r="C80" s="59"/>
      <c r="D80" s="59"/>
      <c r="E80" s="60"/>
      <c r="F80" s="60"/>
      <c r="G80" s="62"/>
      <c r="H80" s="63"/>
      <c r="I80" s="64"/>
      <c r="J80" s="445"/>
      <c r="K80" s="445"/>
      <c r="L80" s="18"/>
    </row>
    <row r="81" spans="1:12" ht="15" x14ac:dyDescent="0.25">
      <c r="A81" s="449"/>
      <c r="B81" s="452"/>
      <c r="C81" s="59"/>
      <c r="D81" s="59"/>
      <c r="E81" s="60"/>
      <c r="F81" s="60"/>
      <c r="G81" s="62"/>
      <c r="H81" s="63"/>
      <c r="I81" s="64"/>
      <c r="J81" s="445"/>
      <c r="K81" s="445"/>
      <c r="L81" s="18"/>
    </row>
    <row r="82" spans="1:12" ht="15" x14ac:dyDescent="0.25">
      <c r="A82" s="449"/>
      <c r="B82" s="452"/>
      <c r="C82" s="59"/>
      <c r="D82" s="59"/>
      <c r="E82" s="60"/>
      <c r="F82" s="60"/>
      <c r="G82" s="62"/>
      <c r="H82" s="63"/>
      <c r="I82" s="64"/>
      <c r="J82" s="445"/>
      <c r="K82" s="445"/>
      <c r="L82" s="18"/>
    </row>
    <row r="83" spans="1:12" ht="15" x14ac:dyDescent="0.25">
      <c r="A83" s="449"/>
      <c r="B83" s="452"/>
      <c r="C83" s="59"/>
      <c r="D83" s="59"/>
      <c r="E83" s="60"/>
      <c r="F83" s="60"/>
      <c r="G83" s="62"/>
      <c r="H83" s="63"/>
      <c r="I83" s="64"/>
      <c r="J83" s="445"/>
      <c r="K83" s="445"/>
      <c r="L83" s="18"/>
    </row>
    <row r="84" spans="1:12" ht="15" x14ac:dyDescent="0.25">
      <c r="A84" s="450"/>
      <c r="B84" s="453"/>
      <c r="C84" s="65"/>
      <c r="D84" s="65"/>
      <c r="E84" s="66"/>
      <c r="F84" s="66"/>
      <c r="G84" s="67"/>
      <c r="H84" s="68"/>
      <c r="I84" s="69"/>
      <c r="J84" s="446"/>
      <c r="K84" s="446"/>
      <c r="L84" s="18"/>
    </row>
    <row r="85" spans="1:12" ht="15" x14ac:dyDescent="0.25">
      <c r="A85" s="320"/>
      <c r="B85" s="452">
        <f>Eelarve!E46</f>
        <v>0</v>
      </c>
      <c r="C85" s="452">
        <f>Eelarve!F46</f>
        <v>0</v>
      </c>
      <c r="D85" s="452">
        <f>Eelarve!G46</f>
        <v>0</v>
      </c>
      <c r="E85" s="456"/>
      <c r="F85" s="457"/>
      <c r="G85" s="457"/>
      <c r="H85" s="457"/>
      <c r="I85" s="458"/>
      <c r="J85" s="465">
        <f>B85-C87-D87</f>
        <v>0</v>
      </c>
      <c r="K85" s="386">
        <f>IFERROR(C87/C85,0)</f>
        <v>0</v>
      </c>
      <c r="L85" s="18"/>
    </row>
    <row r="86" spans="1:12" x14ac:dyDescent="0.2">
      <c r="A86" s="447" t="str">
        <f>Eelarve!A46</f>
        <v xml:space="preserve">3.8. </v>
      </c>
      <c r="B86" s="455"/>
      <c r="C86" s="455"/>
      <c r="D86" s="455"/>
      <c r="E86" s="459"/>
      <c r="F86" s="460"/>
      <c r="G86" s="460"/>
      <c r="H86" s="460"/>
      <c r="I86" s="461"/>
      <c r="J86" s="466"/>
      <c r="K86" s="387"/>
      <c r="L86" s="18"/>
    </row>
    <row r="87" spans="1:12" ht="14.25" x14ac:dyDescent="0.2">
      <c r="A87" s="447"/>
      <c r="B87" s="451"/>
      <c r="C87" s="287">
        <f>SUM(C88:C95)</f>
        <v>0</v>
      </c>
      <c r="D87" s="287">
        <f>SUM(D88:D95)</f>
        <v>0</v>
      </c>
      <c r="E87" s="462"/>
      <c r="F87" s="463"/>
      <c r="G87" s="463"/>
      <c r="H87" s="463"/>
      <c r="I87" s="464"/>
      <c r="J87" s="467"/>
      <c r="K87" s="388"/>
      <c r="L87" s="18"/>
    </row>
    <row r="88" spans="1:12" ht="15" x14ac:dyDescent="0.25">
      <c r="A88" s="448"/>
      <c r="B88" s="452"/>
      <c r="C88" s="59"/>
      <c r="D88" s="59"/>
      <c r="E88" s="60"/>
      <c r="F88" s="61"/>
      <c r="G88" s="62"/>
      <c r="H88" s="63"/>
      <c r="I88" s="64"/>
      <c r="J88" s="444"/>
      <c r="K88" s="444"/>
      <c r="L88" s="18"/>
    </row>
    <row r="89" spans="1:12" ht="15" x14ac:dyDescent="0.25">
      <c r="A89" s="448"/>
      <c r="B89" s="452"/>
      <c r="C89" s="59"/>
      <c r="D89" s="59"/>
      <c r="E89" s="60"/>
      <c r="F89" s="61"/>
      <c r="G89" s="62"/>
      <c r="H89" s="63"/>
      <c r="I89" s="64"/>
      <c r="J89" s="445"/>
      <c r="K89" s="445"/>
      <c r="L89" s="18"/>
    </row>
    <row r="90" spans="1:12" ht="15" x14ac:dyDescent="0.25">
      <c r="A90" s="449"/>
      <c r="B90" s="452"/>
      <c r="C90" s="59"/>
      <c r="D90" s="59"/>
      <c r="E90" s="60"/>
      <c r="F90" s="60"/>
      <c r="G90" s="62"/>
      <c r="H90" s="63"/>
      <c r="I90" s="64"/>
      <c r="J90" s="445"/>
      <c r="K90" s="445"/>
      <c r="L90" s="18"/>
    </row>
    <row r="91" spans="1:12" ht="15" x14ac:dyDescent="0.25">
      <c r="A91" s="449"/>
      <c r="B91" s="452"/>
      <c r="C91" s="59"/>
      <c r="D91" s="59"/>
      <c r="E91" s="60"/>
      <c r="F91" s="60"/>
      <c r="G91" s="62"/>
      <c r="H91" s="63"/>
      <c r="I91" s="64"/>
      <c r="J91" s="445"/>
      <c r="K91" s="445"/>
      <c r="L91" s="18"/>
    </row>
    <row r="92" spans="1:12" ht="15" x14ac:dyDescent="0.25">
      <c r="A92" s="449"/>
      <c r="B92" s="452"/>
      <c r="C92" s="59"/>
      <c r="D92" s="59"/>
      <c r="E92" s="60"/>
      <c r="F92" s="60"/>
      <c r="G92" s="62"/>
      <c r="H92" s="63"/>
      <c r="I92" s="64"/>
      <c r="J92" s="445"/>
      <c r="K92" s="445"/>
      <c r="L92" s="18"/>
    </row>
    <row r="93" spans="1:12" ht="15" x14ac:dyDescent="0.25">
      <c r="A93" s="449"/>
      <c r="B93" s="452"/>
      <c r="C93" s="59"/>
      <c r="D93" s="59"/>
      <c r="E93" s="60"/>
      <c r="F93" s="60"/>
      <c r="G93" s="62"/>
      <c r="H93" s="63"/>
      <c r="I93" s="64"/>
      <c r="J93" s="445"/>
      <c r="K93" s="445"/>
      <c r="L93" s="18"/>
    </row>
    <row r="94" spans="1:12" ht="15" x14ac:dyDescent="0.25">
      <c r="A94" s="449"/>
      <c r="B94" s="452"/>
      <c r="C94" s="59"/>
      <c r="D94" s="59"/>
      <c r="E94" s="60"/>
      <c r="F94" s="60"/>
      <c r="G94" s="62"/>
      <c r="H94" s="63"/>
      <c r="I94" s="64"/>
      <c r="J94" s="445"/>
      <c r="K94" s="445"/>
      <c r="L94" s="18"/>
    </row>
    <row r="95" spans="1:12" ht="15" x14ac:dyDescent="0.25">
      <c r="A95" s="450"/>
      <c r="B95" s="453"/>
      <c r="C95" s="65"/>
      <c r="D95" s="65"/>
      <c r="E95" s="66"/>
      <c r="F95" s="66"/>
      <c r="G95" s="67"/>
      <c r="H95" s="68"/>
      <c r="I95" s="69"/>
      <c r="J95" s="446"/>
      <c r="K95" s="446"/>
      <c r="L95" s="18"/>
    </row>
    <row r="96" spans="1:12" ht="15" x14ac:dyDescent="0.25">
      <c r="A96" s="320"/>
      <c r="B96" s="452">
        <f>Eelarve!E47</f>
        <v>0</v>
      </c>
      <c r="C96" s="452">
        <f>Eelarve!F47</f>
        <v>0</v>
      </c>
      <c r="D96" s="452">
        <f>Eelarve!G47</f>
        <v>0</v>
      </c>
      <c r="E96" s="456"/>
      <c r="F96" s="457"/>
      <c r="G96" s="457"/>
      <c r="H96" s="457"/>
      <c r="I96" s="458"/>
      <c r="J96" s="465">
        <f>B96-C98-D98</f>
        <v>0</v>
      </c>
      <c r="K96" s="386">
        <f>IFERROR(C98/C96,0)</f>
        <v>0</v>
      </c>
      <c r="L96" s="18"/>
    </row>
    <row r="97" spans="1:12" x14ac:dyDescent="0.2">
      <c r="A97" s="447" t="str">
        <f>Eelarve!A47</f>
        <v xml:space="preserve">3.9. </v>
      </c>
      <c r="B97" s="455"/>
      <c r="C97" s="455"/>
      <c r="D97" s="455"/>
      <c r="E97" s="459"/>
      <c r="F97" s="460"/>
      <c r="G97" s="460"/>
      <c r="H97" s="460"/>
      <c r="I97" s="461"/>
      <c r="J97" s="466"/>
      <c r="K97" s="387"/>
      <c r="L97" s="18"/>
    </row>
    <row r="98" spans="1:12" ht="14.25" x14ac:dyDescent="0.2">
      <c r="A98" s="447"/>
      <c r="B98" s="451"/>
      <c r="C98" s="287">
        <f>SUM(C99:C106)</f>
        <v>0</v>
      </c>
      <c r="D98" s="287">
        <f>SUM(D99:D106)</f>
        <v>0</v>
      </c>
      <c r="E98" s="462"/>
      <c r="F98" s="463"/>
      <c r="G98" s="463"/>
      <c r="H98" s="463"/>
      <c r="I98" s="464"/>
      <c r="J98" s="467"/>
      <c r="K98" s="388"/>
      <c r="L98" s="18"/>
    </row>
    <row r="99" spans="1:12" ht="15" x14ac:dyDescent="0.25">
      <c r="A99" s="448"/>
      <c r="B99" s="452"/>
      <c r="C99" s="59"/>
      <c r="D99" s="59"/>
      <c r="E99" s="60"/>
      <c r="F99" s="61"/>
      <c r="G99" s="62"/>
      <c r="H99" s="63"/>
      <c r="I99" s="64"/>
      <c r="J99" s="444"/>
      <c r="K99" s="444"/>
      <c r="L99" s="18"/>
    </row>
    <row r="100" spans="1:12" ht="15" x14ac:dyDescent="0.25">
      <c r="A100" s="448"/>
      <c r="B100" s="452"/>
      <c r="C100" s="59"/>
      <c r="D100" s="59"/>
      <c r="E100" s="60"/>
      <c r="F100" s="61"/>
      <c r="G100" s="62"/>
      <c r="H100" s="63"/>
      <c r="I100" s="64"/>
      <c r="J100" s="445"/>
      <c r="K100" s="445"/>
      <c r="L100" s="18"/>
    </row>
    <row r="101" spans="1:12" ht="15" x14ac:dyDescent="0.25">
      <c r="A101" s="449"/>
      <c r="B101" s="452"/>
      <c r="C101" s="59"/>
      <c r="D101" s="59"/>
      <c r="E101" s="60"/>
      <c r="F101" s="60"/>
      <c r="G101" s="62"/>
      <c r="H101" s="63"/>
      <c r="I101" s="64"/>
      <c r="J101" s="445"/>
      <c r="K101" s="445"/>
      <c r="L101" s="18"/>
    </row>
    <row r="102" spans="1:12" ht="15" x14ac:dyDescent="0.25">
      <c r="A102" s="449"/>
      <c r="B102" s="452"/>
      <c r="C102" s="59"/>
      <c r="D102" s="59"/>
      <c r="E102" s="60"/>
      <c r="F102" s="60"/>
      <c r="G102" s="62"/>
      <c r="H102" s="63"/>
      <c r="I102" s="64"/>
      <c r="J102" s="445"/>
      <c r="K102" s="445"/>
      <c r="L102" s="18"/>
    </row>
    <row r="103" spans="1:12" ht="15" x14ac:dyDescent="0.25">
      <c r="A103" s="449"/>
      <c r="B103" s="452"/>
      <c r="C103" s="59"/>
      <c r="D103" s="59"/>
      <c r="E103" s="60"/>
      <c r="F103" s="60"/>
      <c r="G103" s="62"/>
      <c r="H103" s="63"/>
      <c r="I103" s="64"/>
      <c r="J103" s="445"/>
      <c r="K103" s="445"/>
      <c r="L103" s="18"/>
    </row>
    <row r="104" spans="1:12" ht="15" x14ac:dyDescent="0.25">
      <c r="A104" s="449"/>
      <c r="B104" s="452"/>
      <c r="C104" s="59"/>
      <c r="D104" s="59"/>
      <c r="E104" s="60"/>
      <c r="F104" s="60"/>
      <c r="G104" s="62"/>
      <c r="H104" s="63"/>
      <c r="I104" s="64"/>
      <c r="J104" s="445"/>
      <c r="K104" s="445"/>
      <c r="L104" s="18"/>
    </row>
    <row r="105" spans="1:12" ht="15" x14ac:dyDescent="0.25">
      <c r="A105" s="449"/>
      <c r="B105" s="452"/>
      <c r="C105" s="59"/>
      <c r="D105" s="59"/>
      <c r="E105" s="60"/>
      <c r="F105" s="60"/>
      <c r="G105" s="62"/>
      <c r="H105" s="63"/>
      <c r="I105" s="64"/>
      <c r="J105" s="445"/>
      <c r="K105" s="445"/>
      <c r="L105" s="18"/>
    </row>
    <row r="106" spans="1:12" ht="15" x14ac:dyDescent="0.25">
      <c r="A106" s="450"/>
      <c r="B106" s="453"/>
      <c r="C106" s="65"/>
      <c r="D106" s="65"/>
      <c r="E106" s="66"/>
      <c r="F106" s="66"/>
      <c r="G106" s="67"/>
      <c r="H106" s="68"/>
      <c r="I106" s="69"/>
      <c r="J106" s="446"/>
      <c r="K106" s="446"/>
      <c r="L106" s="18"/>
    </row>
    <row r="107" spans="1:12" ht="15" x14ac:dyDescent="0.25">
      <c r="A107" s="320"/>
      <c r="B107" s="452">
        <f>Eelarve!E48</f>
        <v>0</v>
      </c>
      <c r="C107" s="452">
        <f>Eelarve!F48</f>
        <v>0</v>
      </c>
      <c r="D107" s="452">
        <f>Eelarve!G48</f>
        <v>0</v>
      </c>
      <c r="E107" s="456"/>
      <c r="F107" s="457"/>
      <c r="G107" s="457"/>
      <c r="H107" s="457"/>
      <c r="I107" s="458"/>
      <c r="J107" s="465">
        <f>B107-C109-D109</f>
        <v>0</v>
      </c>
      <c r="K107" s="386">
        <f>IFERROR(C109/C107,0)</f>
        <v>0</v>
      </c>
      <c r="L107" s="18"/>
    </row>
    <row r="108" spans="1:12" x14ac:dyDescent="0.2">
      <c r="A108" s="447" t="str">
        <f>Eelarve!A48</f>
        <v>3.10.</v>
      </c>
      <c r="B108" s="455"/>
      <c r="C108" s="455"/>
      <c r="D108" s="455"/>
      <c r="E108" s="459"/>
      <c r="F108" s="460"/>
      <c r="G108" s="460"/>
      <c r="H108" s="460"/>
      <c r="I108" s="461"/>
      <c r="J108" s="466"/>
      <c r="K108" s="387"/>
      <c r="L108" s="18"/>
    </row>
    <row r="109" spans="1:12" ht="14.25" x14ac:dyDescent="0.2">
      <c r="A109" s="447"/>
      <c r="B109" s="451"/>
      <c r="C109" s="287">
        <f>SUM(C110:C117)</f>
        <v>0</v>
      </c>
      <c r="D109" s="287">
        <f>SUM(D110:D117)</f>
        <v>0</v>
      </c>
      <c r="E109" s="462"/>
      <c r="F109" s="463"/>
      <c r="G109" s="463"/>
      <c r="H109" s="463"/>
      <c r="I109" s="464"/>
      <c r="J109" s="467"/>
      <c r="K109" s="388"/>
      <c r="L109" s="18"/>
    </row>
    <row r="110" spans="1:12" ht="15" x14ac:dyDescent="0.25">
      <c r="A110" s="448"/>
      <c r="B110" s="452"/>
      <c r="C110" s="59"/>
      <c r="D110" s="59"/>
      <c r="E110" s="60"/>
      <c r="F110" s="61"/>
      <c r="G110" s="62"/>
      <c r="H110" s="63"/>
      <c r="I110" s="64"/>
      <c r="J110" s="444"/>
      <c r="K110" s="444"/>
      <c r="L110" s="18"/>
    </row>
    <row r="111" spans="1:12" ht="15" x14ac:dyDescent="0.25">
      <c r="A111" s="448"/>
      <c r="B111" s="452"/>
      <c r="C111" s="59"/>
      <c r="D111" s="59"/>
      <c r="E111" s="60"/>
      <c r="F111" s="61"/>
      <c r="G111" s="62"/>
      <c r="H111" s="63"/>
      <c r="I111" s="64"/>
      <c r="J111" s="445"/>
      <c r="K111" s="445"/>
      <c r="L111" s="18"/>
    </row>
    <row r="112" spans="1:12" ht="15" x14ac:dyDescent="0.25">
      <c r="A112" s="449"/>
      <c r="B112" s="452"/>
      <c r="C112" s="59"/>
      <c r="D112" s="59"/>
      <c r="E112" s="60"/>
      <c r="F112" s="60"/>
      <c r="G112" s="62"/>
      <c r="H112" s="63"/>
      <c r="I112" s="64"/>
      <c r="J112" s="445"/>
      <c r="K112" s="445"/>
      <c r="L112" s="18"/>
    </row>
    <row r="113" spans="1:12" ht="15" x14ac:dyDescent="0.25">
      <c r="A113" s="449"/>
      <c r="B113" s="452"/>
      <c r="C113" s="59"/>
      <c r="D113" s="59"/>
      <c r="E113" s="60"/>
      <c r="F113" s="60"/>
      <c r="G113" s="62"/>
      <c r="H113" s="63"/>
      <c r="I113" s="64"/>
      <c r="J113" s="445"/>
      <c r="K113" s="445"/>
      <c r="L113" s="18"/>
    </row>
    <row r="114" spans="1:12" ht="15" x14ac:dyDescent="0.25">
      <c r="A114" s="449"/>
      <c r="B114" s="452"/>
      <c r="C114" s="59"/>
      <c r="D114" s="59"/>
      <c r="E114" s="60"/>
      <c r="F114" s="60"/>
      <c r="G114" s="62"/>
      <c r="H114" s="63"/>
      <c r="I114" s="64"/>
      <c r="J114" s="445"/>
      <c r="K114" s="445"/>
      <c r="L114" s="18"/>
    </row>
    <row r="115" spans="1:12" ht="15" x14ac:dyDescent="0.25">
      <c r="A115" s="449"/>
      <c r="B115" s="452"/>
      <c r="C115" s="59"/>
      <c r="D115" s="59"/>
      <c r="E115" s="60"/>
      <c r="F115" s="60"/>
      <c r="G115" s="62"/>
      <c r="H115" s="63"/>
      <c r="I115" s="64"/>
      <c r="J115" s="445"/>
      <c r="K115" s="445"/>
      <c r="L115" s="18"/>
    </row>
    <row r="116" spans="1:12" ht="15" x14ac:dyDescent="0.25">
      <c r="A116" s="449"/>
      <c r="B116" s="452"/>
      <c r="C116" s="59"/>
      <c r="D116" s="59"/>
      <c r="E116" s="60"/>
      <c r="F116" s="60"/>
      <c r="G116" s="62"/>
      <c r="H116" s="63"/>
      <c r="I116" s="64"/>
      <c r="J116" s="445"/>
      <c r="K116" s="445"/>
      <c r="L116" s="18"/>
    </row>
    <row r="117" spans="1:12" ht="15" x14ac:dyDescent="0.25">
      <c r="A117" s="450"/>
      <c r="B117" s="453"/>
      <c r="C117" s="65"/>
      <c r="D117" s="65"/>
      <c r="E117" s="66"/>
      <c r="F117" s="66"/>
      <c r="G117" s="67"/>
      <c r="H117" s="68"/>
      <c r="I117" s="69"/>
      <c r="J117" s="446"/>
      <c r="K117" s="446"/>
      <c r="L117" s="18"/>
    </row>
    <row r="118" spans="1:12" ht="15" x14ac:dyDescent="0.25">
      <c r="A118" s="320"/>
      <c r="B118" s="452">
        <f>Eelarve!E49</f>
        <v>0</v>
      </c>
      <c r="C118" s="452">
        <f>Eelarve!F49</f>
        <v>0</v>
      </c>
      <c r="D118" s="452">
        <f>Eelarve!G49</f>
        <v>0</v>
      </c>
      <c r="E118" s="456"/>
      <c r="F118" s="457"/>
      <c r="G118" s="457"/>
      <c r="H118" s="457"/>
      <c r="I118" s="458"/>
      <c r="J118" s="465">
        <f>B118-C120-D120</f>
        <v>0</v>
      </c>
      <c r="K118" s="386">
        <f>IFERROR(C120/C118,0)</f>
        <v>0</v>
      </c>
      <c r="L118" s="18"/>
    </row>
    <row r="119" spans="1:12" x14ac:dyDescent="0.2">
      <c r="A119" s="447" t="str">
        <f>Eelarve!A49</f>
        <v xml:space="preserve">3.11. </v>
      </c>
      <c r="B119" s="455"/>
      <c r="C119" s="455"/>
      <c r="D119" s="455"/>
      <c r="E119" s="459"/>
      <c r="F119" s="460"/>
      <c r="G119" s="460"/>
      <c r="H119" s="460"/>
      <c r="I119" s="461"/>
      <c r="J119" s="466"/>
      <c r="K119" s="387"/>
      <c r="L119" s="18"/>
    </row>
    <row r="120" spans="1:12" ht="14.25" x14ac:dyDescent="0.2">
      <c r="A120" s="447"/>
      <c r="B120" s="451"/>
      <c r="C120" s="287">
        <f>SUM(C121:C128)</f>
        <v>0</v>
      </c>
      <c r="D120" s="287">
        <f>SUM(D121:D128)</f>
        <v>0</v>
      </c>
      <c r="E120" s="462"/>
      <c r="F120" s="463"/>
      <c r="G120" s="463"/>
      <c r="H120" s="463"/>
      <c r="I120" s="464"/>
      <c r="J120" s="467"/>
      <c r="K120" s="388"/>
      <c r="L120" s="18"/>
    </row>
    <row r="121" spans="1:12" ht="15" x14ac:dyDescent="0.25">
      <c r="A121" s="448"/>
      <c r="B121" s="452"/>
      <c r="C121" s="59"/>
      <c r="D121" s="59"/>
      <c r="E121" s="60"/>
      <c r="F121" s="61"/>
      <c r="G121" s="62"/>
      <c r="H121" s="63"/>
      <c r="I121" s="64"/>
      <c r="J121" s="444"/>
      <c r="K121" s="444"/>
      <c r="L121" s="18"/>
    </row>
    <row r="122" spans="1:12" ht="15" x14ac:dyDescent="0.25">
      <c r="A122" s="448"/>
      <c r="B122" s="452"/>
      <c r="C122" s="59"/>
      <c r="D122" s="59"/>
      <c r="E122" s="60"/>
      <c r="F122" s="61"/>
      <c r="G122" s="62"/>
      <c r="H122" s="63"/>
      <c r="I122" s="64"/>
      <c r="J122" s="445"/>
      <c r="K122" s="445"/>
      <c r="L122" s="18"/>
    </row>
    <row r="123" spans="1:12" ht="15" x14ac:dyDescent="0.25">
      <c r="A123" s="449"/>
      <c r="B123" s="452"/>
      <c r="C123" s="59"/>
      <c r="D123" s="59"/>
      <c r="E123" s="60"/>
      <c r="F123" s="60"/>
      <c r="G123" s="62"/>
      <c r="H123" s="63"/>
      <c r="I123" s="64"/>
      <c r="J123" s="445"/>
      <c r="K123" s="445"/>
      <c r="L123" s="18"/>
    </row>
    <row r="124" spans="1:12" ht="15" x14ac:dyDescent="0.25">
      <c r="A124" s="449"/>
      <c r="B124" s="452"/>
      <c r="C124" s="59"/>
      <c r="D124" s="59"/>
      <c r="E124" s="60"/>
      <c r="F124" s="60"/>
      <c r="G124" s="62"/>
      <c r="H124" s="63"/>
      <c r="I124" s="64"/>
      <c r="J124" s="445"/>
      <c r="K124" s="445"/>
      <c r="L124" s="18"/>
    </row>
    <row r="125" spans="1:12" ht="15" x14ac:dyDescent="0.25">
      <c r="A125" s="449"/>
      <c r="B125" s="452"/>
      <c r="C125" s="59"/>
      <c r="D125" s="59"/>
      <c r="E125" s="60"/>
      <c r="F125" s="60"/>
      <c r="G125" s="62"/>
      <c r="H125" s="63"/>
      <c r="I125" s="64"/>
      <c r="J125" s="445"/>
      <c r="K125" s="445"/>
      <c r="L125" s="18"/>
    </row>
    <row r="126" spans="1:12" ht="15" x14ac:dyDescent="0.25">
      <c r="A126" s="449"/>
      <c r="B126" s="452"/>
      <c r="C126" s="59"/>
      <c r="D126" s="59"/>
      <c r="E126" s="60"/>
      <c r="F126" s="60"/>
      <c r="G126" s="62"/>
      <c r="H126" s="63"/>
      <c r="I126" s="64"/>
      <c r="J126" s="445"/>
      <c r="K126" s="445"/>
      <c r="L126" s="18"/>
    </row>
    <row r="127" spans="1:12" ht="15" x14ac:dyDescent="0.25">
      <c r="A127" s="449"/>
      <c r="B127" s="452"/>
      <c r="C127" s="59"/>
      <c r="D127" s="59"/>
      <c r="E127" s="60"/>
      <c r="F127" s="60"/>
      <c r="G127" s="62"/>
      <c r="H127" s="63"/>
      <c r="I127" s="64"/>
      <c r="J127" s="445"/>
      <c r="K127" s="445"/>
      <c r="L127" s="18"/>
    </row>
    <row r="128" spans="1:12" ht="15" x14ac:dyDescent="0.25">
      <c r="A128" s="450"/>
      <c r="B128" s="453"/>
      <c r="C128" s="65"/>
      <c r="D128" s="65"/>
      <c r="E128" s="66"/>
      <c r="F128" s="66"/>
      <c r="G128" s="67"/>
      <c r="H128" s="68"/>
      <c r="I128" s="69"/>
      <c r="J128" s="446"/>
      <c r="K128" s="446"/>
      <c r="L128" s="18"/>
    </row>
    <row r="129" spans="1:12" ht="15" x14ac:dyDescent="0.25">
      <c r="A129" s="320"/>
      <c r="B129" s="452">
        <f>Eelarve!E50</f>
        <v>0</v>
      </c>
      <c r="C129" s="452">
        <f>Eelarve!F50</f>
        <v>0</v>
      </c>
      <c r="D129" s="452">
        <f>Eelarve!G50</f>
        <v>0</v>
      </c>
      <c r="E129" s="456"/>
      <c r="F129" s="457"/>
      <c r="G129" s="457"/>
      <c r="H129" s="457"/>
      <c r="I129" s="458"/>
      <c r="J129" s="465">
        <f>B129-C131-D131</f>
        <v>0</v>
      </c>
      <c r="K129" s="386">
        <f>IFERROR(C131/C129,0)</f>
        <v>0</v>
      </c>
      <c r="L129" s="18"/>
    </row>
    <row r="130" spans="1:12" x14ac:dyDescent="0.2">
      <c r="A130" s="447" t="str">
        <f>Eelarve!A50</f>
        <v xml:space="preserve">3.12. </v>
      </c>
      <c r="B130" s="455"/>
      <c r="C130" s="455"/>
      <c r="D130" s="455"/>
      <c r="E130" s="459"/>
      <c r="F130" s="460"/>
      <c r="G130" s="460"/>
      <c r="H130" s="460"/>
      <c r="I130" s="461"/>
      <c r="J130" s="466"/>
      <c r="K130" s="387"/>
      <c r="L130" s="18"/>
    </row>
    <row r="131" spans="1:12" ht="14.25" x14ac:dyDescent="0.2">
      <c r="A131" s="447"/>
      <c r="B131" s="451"/>
      <c r="C131" s="287">
        <f>SUM(C132:C139)</f>
        <v>0</v>
      </c>
      <c r="D131" s="287">
        <f>SUM(D132:D139)</f>
        <v>0</v>
      </c>
      <c r="E131" s="462"/>
      <c r="F131" s="463"/>
      <c r="G131" s="463"/>
      <c r="H131" s="463"/>
      <c r="I131" s="464"/>
      <c r="J131" s="467"/>
      <c r="K131" s="388"/>
      <c r="L131" s="18"/>
    </row>
    <row r="132" spans="1:12" ht="15" x14ac:dyDescent="0.25">
      <c r="A132" s="448"/>
      <c r="B132" s="452"/>
      <c r="C132" s="59"/>
      <c r="D132" s="59"/>
      <c r="E132" s="60"/>
      <c r="F132" s="61"/>
      <c r="G132" s="62"/>
      <c r="H132" s="63"/>
      <c r="I132" s="64"/>
      <c r="J132" s="444"/>
      <c r="K132" s="444"/>
      <c r="L132" s="18"/>
    </row>
    <row r="133" spans="1:12" ht="15" x14ac:dyDescent="0.25">
      <c r="A133" s="448"/>
      <c r="B133" s="452"/>
      <c r="C133" s="59"/>
      <c r="D133" s="59"/>
      <c r="E133" s="60"/>
      <c r="F133" s="61"/>
      <c r="G133" s="62"/>
      <c r="H133" s="63"/>
      <c r="I133" s="64"/>
      <c r="J133" s="445"/>
      <c r="K133" s="445"/>
      <c r="L133" s="18"/>
    </row>
    <row r="134" spans="1:12" ht="15" x14ac:dyDescent="0.25">
      <c r="A134" s="449"/>
      <c r="B134" s="452"/>
      <c r="C134" s="59"/>
      <c r="D134" s="59"/>
      <c r="E134" s="60"/>
      <c r="F134" s="60"/>
      <c r="G134" s="62"/>
      <c r="H134" s="63"/>
      <c r="I134" s="64"/>
      <c r="J134" s="445"/>
      <c r="K134" s="445"/>
      <c r="L134" s="18"/>
    </row>
    <row r="135" spans="1:12" ht="15" x14ac:dyDescent="0.25">
      <c r="A135" s="449"/>
      <c r="B135" s="452"/>
      <c r="C135" s="59"/>
      <c r="D135" s="59"/>
      <c r="E135" s="60"/>
      <c r="F135" s="60"/>
      <c r="G135" s="62"/>
      <c r="H135" s="63"/>
      <c r="I135" s="64"/>
      <c r="J135" s="445"/>
      <c r="K135" s="445"/>
      <c r="L135" s="18"/>
    </row>
    <row r="136" spans="1:12" ht="15" x14ac:dyDescent="0.25">
      <c r="A136" s="449"/>
      <c r="B136" s="452"/>
      <c r="C136" s="59"/>
      <c r="D136" s="59"/>
      <c r="E136" s="60"/>
      <c r="F136" s="60"/>
      <c r="G136" s="62"/>
      <c r="H136" s="63"/>
      <c r="I136" s="64"/>
      <c r="J136" s="445"/>
      <c r="K136" s="445"/>
      <c r="L136" s="18"/>
    </row>
    <row r="137" spans="1:12" ht="15" x14ac:dyDescent="0.25">
      <c r="A137" s="449"/>
      <c r="B137" s="452"/>
      <c r="C137" s="59"/>
      <c r="D137" s="59"/>
      <c r="E137" s="60"/>
      <c r="F137" s="60"/>
      <c r="G137" s="62"/>
      <c r="H137" s="63"/>
      <c r="I137" s="64"/>
      <c r="J137" s="445"/>
      <c r="K137" s="445"/>
      <c r="L137" s="18"/>
    </row>
    <row r="138" spans="1:12" ht="15" x14ac:dyDescent="0.25">
      <c r="A138" s="449"/>
      <c r="B138" s="452"/>
      <c r="C138" s="59"/>
      <c r="D138" s="59"/>
      <c r="E138" s="60"/>
      <c r="F138" s="60"/>
      <c r="G138" s="62"/>
      <c r="H138" s="63"/>
      <c r="I138" s="64"/>
      <c r="J138" s="445"/>
      <c r="K138" s="445"/>
      <c r="L138" s="18"/>
    </row>
    <row r="139" spans="1:12" ht="15" x14ac:dyDescent="0.25">
      <c r="A139" s="450"/>
      <c r="B139" s="453"/>
      <c r="C139" s="65"/>
      <c r="D139" s="65"/>
      <c r="E139" s="66"/>
      <c r="F139" s="66"/>
      <c r="G139" s="67"/>
      <c r="H139" s="68"/>
      <c r="I139" s="69"/>
      <c r="J139" s="446"/>
      <c r="K139" s="446"/>
      <c r="L139" s="18"/>
    </row>
    <row r="140" spans="1:12" ht="15" x14ac:dyDescent="0.25">
      <c r="A140" s="320"/>
      <c r="B140" s="452">
        <f>Eelarve!E51</f>
        <v>0</v>
      </c>
      <c r="C140" s="452">
        <f>Eelarve!F51</f>
        <v>0</v>
      </c>
      <c r="D140" s="452">
        <f>Eelarve!G51</f>
        <v>0</v>
      </c>
      <c r="E140" s="456"/>
      <c r="F140" s="457"/>
      <c r="G140" s="457"/>
      <c r="H140" s="457"/>
      <c r="I140" s="458"/>
      <c r="J140" s="465">
        <f>B140-C142-D142</f>
        <v>0</v>
      </c>
      <c r="K140" s="386">
        <f>IFERROR(C142/C140,0)</f>
        <v>0</v>
      </c>
      <c r="L140" s="18"/>
    </row>
    <row r="141" spans="1:12" x14ac:dyDescent="0.2">
      <c r="A141" s="447" t="str">
        <f>Eelarve!A51</f>
        <v xml:space="preserve">3.13. </v>
      </c>
      <c r="B141" s="455"/>
      <c r="C141" s="455"/>
      <c r="D141" s="455"/>
      <c r="E141" s="459"/>
      <c r="F141" s="460"/>
      <c r="G141" s="460"/>
      <c r="H141" s="460"/>
      <c r="I141" s="461"/>
      <c r="J141" s="466"/>
      <c r="K141" s="387"/>
      <c r="L141" s="18"/>
    </row>
    <row r="142" spans="1:12" ht="14.25" x14ac:dyDescent="0.2">
      <c r="A142" s="447"/>
      <c r="B142" s="451"/>
      <c r="C142" s="287">
        <f>SUM(C143:C150)</f>
        <v>0</v>
      </c>
      <c r="D142" s="287">
        <f>SUM(D143:D150)</f>
        <v>0</v>
      </c>
      <c r="E142" s="462"/>
      <c r="F142" s="463"/>
      <c r="G142" s="463"/>
      <c r="H142" s="463"/>
      <c r="I142" s="464"/>
      <c r="J142" s="467"/>
      <c r="K142" s="388"/>
      <c r="L142" s="18"/>
    </row>
    <row r="143" spans="1:12" ht="15" x14ac:dyDescent="0.25">
      <c r="A143" s="448"/>
      <c r="B143" s="452"/>
      <c r="C143" s="59"/>
      <c r="D143" s="59"/>
      <c r="E143" s="60"/>
      <c r="F143" s="61"/>
      <c r="G143" s="62"/>
      <c r="H143" s="63"/>
      <c r="I143" s="64"/>
      <c r="J143" s="444"/>
      <c r="K143" s="444"/>
      <c r="L143" s="18"/>
    </row>
    <row r="144" spans="1:12" ht="15" x14ac:dyDescent="0.25">
      <c r="A144" s="448"/>
      <c r="B144" s="452"/>
      <c r="C144" s="59"/>
      <c r="D144" s="59"/>
      <c r="E144" s="60"/>
      <c r="F144" s="61"/>
      <c r="G144" s="62"/>
      <c r="H144" s="63"/>
      <c r="I144" s="64"/>
      <c r="J144" s="445"/>
      <c r="K144" s="445"/>
      <c r="L144" s="18"/>
    </row>
    <row r="145" spans="1:12" ht="15" x14ac:dyDescent="0.25">
      <c r="A145" s="449"/>
      <c r="B145" s="452"/>
      <c r="C145" s="59"/>
      <c r="D145" s="59"/>
      <c r="E145" s="60"/>
      <c r="F145" s="60"/>
      <c r="G145" s="62"/>
      <c r="H145" s="63"/>
      <c r="I145" s="64"/>
      <c r="J145" s="445"/>
      <c r="K145" s="445"/>
      <c r="L145" s="18"/>
    </row>
    <row r="146" spans="1:12" ht="15" x14ac:dyDescent="0.25">
      <c r="A146" s="449"/>
      <c r="B146" s="452"/>
      <c r="C146" s="59"/>
      <c r="D146" s="59"/>
      <c r="E146" s="60"/>
      <c r="F146" s="60"/>
      <c r="G146" s="62"/>
      <c r="H146" s="63"/>
      <c r="I146" s="64"/>
      <c r="J146" s="445"/>
      <c r="K146" s="445"/>
      <c r="L146" s="18"/>
    </row>
    <row r="147" spans="1:12" ht="15" x14ac:dyDescent="0.25">
      <c r="A147" s="449"/>
      <c r="B147" s="452"/>
      <c r="C147" s="59"/>
      <c r="D147" s="59"/>
      <c r="E147" s="60"/>
      <c r="F147" s="60"/>
      <c r="G147" s="62"/>
      <c r="H147" s="63"/>
      <c r="I147" s="64"/>
      <c r="J147" s="445"/>
      <c r="K147" s="445"/>
      <c r="L147" s="18"/>
    </row>
    <row r="148" spans="1:12" ht="15" x14ac:dyDescent="0.25">
      <c r="A148" s="449"/>
      <c r="B148" s="452"/>
      <c r="C148" s="59"/>
      <c r="D148" s="59"/>
      <c r="E148" s="60"/>
      <c r="F148" s="60"/>
      <c r="G148" s="62"/>
      <c r="H148" s="63"/>
      <c r="I148" s="64"/>
      <c r="J148" s="445"/>
      <c r="K148" s="445"/>
      <c r="L148" s="18"/>
    </row>
    <row r="149" spans="1:12" ht="15" x14ac:dyDescent="0.25">
      <c r="A149" s="449"/>
      <c r="B149" s="452"/>
      <c r="C149" s="59"/>
      <c r="D149" s="59"/>
      <c r="E149" s="60"/>
      <c r="F149" s="60"/>
      <c r="G149" s="62"/>
      <c r="H149" s="63"/>
      <c r="I149" s="64"/>
      <c r="J149" s="445"/>
      <c r="K149" s="445"/>
      <c r="L149" s="18"/>
    </row>
    <row r="150" spans="1:12" ht="15" x14ac:dyDescent="0.25">
      <c r="A150" s="450"/>
      <c r="B150" s="453"/>
      <c r="C150" s="65"/>
      <c r="D150" s="65"/>
      <c r="E150" s="66"/>
      <c r="F150" s="66"/>
      <c r="G150" s="67"/>
      <c r="H150" s="68"/>
      <c r="I150" s="69"/>
      <c r="J150" s="446"/>
      <c r="K150" s="446"/>
      <c r="L150" s="18"/>
    </row>
    <row r="151" spans="1:12" ht="15" x14ac:dyDescent="0.25">
      <c r="A151" s="320"/>
      <c r="B151" s="452">
        <f>Eelarve!E52</f>
        <v>0</v>
      </c>
      <c r="C151" s="452">
        <f>Eelarve!F52</f>
        <v>0</v>
      </c>
      <c r="D151" s="452">
        <f>Eelarve!G52</f>
        <v>0</v>
      </c>
      <c r="E151" s="456"/>
      <c r="F151" s="457"/>
      <c r="G151" s="457"/>
      <c r="H151" s="457"/>
      <c r="I151" s="458"/>
      <c r="J151" s="465">
        <f>B151-C153-D153</f>
        <v>0</v>
      </c>
      <c r="K151" s="386">
        <f>IFERROR(C153/C151,0)</f>
        <v>0</v>
      </c>
      <c r="L151" s="18"/>
    </row>
    <row r="152" spans="1:12" x14ac:dyDescent="0.2">
      <c r="A152" s="447" t="str">
        <f>Eelarve!A52</f>
        <v xml:space="preserve">3.14. </v>
      </c>
      <c r="B152" s="455"/>
      <c r="C152" s="455"/>
      <c r="D152" s="455"/>
      <c r="E152" s="459"/>
      <c r="F152" s="460"/>
      <c r="G152" s="460"/>
      <c r="H152" s="460"/>
      <c r="I152" s="461"/>
      <c r="J152" s="466"/>
      <c r="K152" s="387"/>
      <c r="L152" s="18"/>
    </row>
    <row r="153" spans="1:12" ht="14.25" x14ac:dyDescent="0.2">
      <c r="A153" s="447"/>
      <c r="B153" s="451"/>
      <c r="C153" s="287">
        <f>SUM(C154:C161)</f>
        <v>0</v>
      </c>
      <c r="D153" s="287">
        <f>SUM(D154:D161)</f>
        <v>0</v>
      </c>
      <c r="E153" s="462"/>
      <c r="F153" s="463"/>
      <c r="G153" s="463"/>
      <c r="H153" s="463"/>
      <c r="I153" s="464"/>
      <c r="J153" s="467"/>
      <c r="K153" s="388"/>
      <c r="L153" s="18"/>
    </row>
    <row r="154" spans="1:12" ht="15" x14ac:dyDescent="0.25">
      <c r="A154" s="448"/>
      <c r="B154" s="452"/>
      <c r="C154" s="59"/>
      <c r="D154" s="59"/>
      <c r="E154" s="60"/>
      <c r="F154" s="61"/>
      <c r="G154" s="62"/>
      <c r="H154" s="63"/>
      <c r="I154" s="64"/>
      <c r="J154" s="444"/>
      <c r="K154" s="444"/>
      <c r="L154" s="18"/>
    </row>
    <row r="155" spans="1:12" ht="15" x14ac:dyDescent="0.25">
      <c r="A155" s="448"/>
      <c r="B155" s="452"/>
      <c r="C155" s="59"/>
      <c r="D155" s="59"/>
      <c r="E155" s="60"/>
      <c r="F155" s="61"/>
      <c r="G155" s="62"/>
      <c r="H155" s="63"/>
      <c r="I155" s="64"/>
      <c r="J155" s="445"/>
      <c r="K155" s="445"/>
      <c r="L155" s="18"/>
    </row>
    <row r="156" spans="1:12" ht="15" x14ac:dyDescent="0.25">
      <c r="A156" s="449"/>
      <c r="B156" s="452"/>
      <c r="C156" s="59"/>
      <c r="D156" s="59"/>
      <c r="E156" s="60"/>
      <c r="F156" s="60"/>
      <c r="G156" s="62"/>
      <c r="H156" s="63"/>
      <c r="I156" s="64"/>
      <c r="J156" s="445"/>
      <c r="K156" s="445"/>
      <c r="L156" s="18"/>
    </row>
    <row r="157" spans="1:12" ht="15" x14ac:dyDescent="0.25">
      <c r="A157" s="449"/>
      <c r="B157" s="452"/>
      <c r="C157" s="59"/>
      <c r="D157" s="59"/>
      <c r="E157" s="60"/>
      <c r="F157" s="60"/>
      <c r="G157" s="62"/>
      <c r="H157" s="63"/>
      <c r="I157" s="64"/>
      <c r="J157" s="445"/>
      <c r="K157" s="445"/>
      <c r="L157" s="18"/>
    </row>
    <row r="158" spans="1:12" ht="15" x14ac:dyDescent="0.25">
      <c r="A158" s="449"/>
      <c r="B158" s="452"/>
      <c r="C158" s="59"/>
      <c r="D158" s="59"/>
      <c r="E158" s="60"/>
      <c r="F158" s="60"/>
      <c r="G158" s="62"/>
      <c r="H158" s="63"/>
      <c r="I158" s="64"/>
      <c r="J158" s="445"/>
      <c r="K158" s="445"/>
      <c r="L158" s="18"/>
    </row>
    <row r="159" spans="1:12" ht="15" x14ac:dyDescent="0.25">
      <c r="A159" s="449"/>
      <c r="B159" s="452"/>
      <c r="C159" s="59"/>
      <c r="D159" s="59"/>
      <c r="E159" s="60"/>
      <c r="F159" s="60"/>
      <c r="G159" s="62"/>
      <c r="H159" s="63"/>
      <c r="I159" s="64"/>
      <c r="J159" s="445"/>
      <c r="K159" s="445"/>
      <c r="L159" s="18"/>
    </row>
    <row r="160" spans="1:12" ht="15" x14ac:dyDescent="0.25">
      <c r="A160" s="449"/>
      <c r="B160" s="452"/>
      <c r="C160" s="59"/>
      <c r="D160" s="59"/>
      <c r="E160" s="60"/>
      <c r="F160" s="60"/>
      <c r="G160" s="62"/>
      <c r="H160" s="63"/>
      <c r="I160" s="64"/>
      <c r="J160" s="445"/>
      <c r="K160" s="445"/>
      <c r="L160" s="18"/>
    </row>
    <row r="161" spans="1:12" ht="15" x14ac:dyDescent="0.25">
      <c r="A161" s="450"/>
      <c r="B161" s="453"/>
      <c r="C161" s="65"/>
      <c r="D161" s="65"/>
      <c r="E161" s="66"/>
      <c r="F161" s="66"/>
      <c r="G161" s="67"/>
      <c r="H161" s="68"/>
      <c r="I161" s="69"/>
      <c r="J161" s="446"/>
      <c r="K161" s="446"/>
      <c r="L161" s="18"/>
    </row>
    <row r="162" spans="1:12" ht="15" x14ac:dyDescent="0.25">
      <c r="A162" s="320"/>
      <c r="B162" s="452">
        <f>Eelarve!E53</f>
        <v>0</v>
      </c>
      <c r="C162" s="452">
        <f>Eelarve!F53</f>
        <v>0</v>
      </c>
      <c r="D162" s="452">
        <f>Eelarve!G53</f>
        <v>0</v>
      </c>
      <c r="E162" s="456"/>
      <c r="F162" s="457"/>
      <c r="G162" s="457"/>
      <c r="H162" s="457"/>
      <c r="I162" s="458"/>
      <c r="J162" s="465">
        <f>B162-C164-D164</f>
        <v>0</v>
      </c>
      <c r="K162" s="386">
        <f>IFERROR(C164/C162,0)</f>
        <v>0</v>
      </c>
      <c r="L162" s="18"/>
    </row>
    <row r="163" spans="1:12" x14ac:dyDescent="0.2">
      <c r="A163" s="447" t="str">
        <f>Eelarve!A53</f>
        <v xml:space="preserve">3.15. </v>
      </c>
      <c r="B163" s="455"/>
      <c r="C163" s="455"/>
      <c r="D163" s="455"/>
      <c r="E163" s="459"/>
      <c r="F163" s="460"/>
      <c r="G163" s="460"/>
      <c r="H163" s="460"/>
      <c r="I163" s="461"/>
      <c r="J163" s="466"/>
      <c r="K163" s="387"/>
      <c r="L163" s="18"/>
    </row>
    <row r="164" spans="1:12" ht="14.25" x14ac:dyDescent="0.2">
      <c r="A164" s="447"/>
      <c r="B164" s="451"/>
      <c r="C164" s="287">
        <f>SUM(C165:C172)</f>
        <v>0</v>
      </c>
      <c r="D164" s="287">
        <f>SUM(D165:D172)</f>
        <v>0</v>
      </c>
      <c r="E164" s="462"/>
      <c r="F164" s="463"/>
      <c r="G164" s="463"/>
      <c r="H164" s="463"/>
      <c r="I164" s="464"/>
      <c r="J164" s="467"/>
      <c r="K164" s="388"/>
      <c r="L164" s="18"/>
    </row>
    <row r="165" spans="1:12" ht="15" x14ac:dyDescent="0.25">
      <c r="A165" s="448"/>
      <c r="B165" s="452"/>
      <c r="C165" s="59"/>
      <c r="D165" s="59"/>
      <c r="E165" s="60"/>
      <c r="F165" s="61"/>
      <c r="G165" s="62"/>
      <c r="H165" s="63"/>
      <c r="I165" s="64"/>
      <c r="J165" s="444"/>
      <c r="K165" s="444"/>
      <c r="L165" s="18"/>
    </row>
    <row r="166" spans="1:12" ht="15" x14ac:dyDescent="0.25">
      <c r="A166" s="448"/>
      <c r="B166" s="452"/>
      <c r="C166" s="59"/>
      <c r="D166" s="59"/>
      <c r="E166" s="60"/>
      <c r="F166" s="61"/>
      <c r="G166" s="62"/>
      <c r="H166" s="63"/>
      <c r="I166" s="64"/>
      <c r="J166" s="445"/>
      <c r="K166" s="445"/>
      <c r="L166" s="18"/>
    </row>
    <row r="167" spans="1:12" ht="15" x14ac:dyDescent="0.25">
      <c r="A167" s="449"/>
      <c r="B167" s="452"/>
      <c r="C167" s="59"/>
      <c r="D167" s="59"/>
      <c r="E167" s="60"/>
      <c r="F167" s="60"/>
      <c r="G167" s="62"/>
      <c r="H167" s="63"/>
      <c r="I167" s="64"/>
      <c r="J167" s="445"/>
      <c r="K167" s="445"/>
      <c r="L167" s="18"/>
    </row>
    <row r="168" spans="1:12" ht="15" x14ac:dyDescent="0.25">
      <c r="A168" s="449"/>
      <c r="B168" s="452"/>
      <c r="C168" s="59"/>
      <c r="D168" s="59"/>
      <c r="E168" s="60"/>
      <c r="F168" s="60"/>
      <c r="G168" s="62"/>
      <c r="H168" s="63"/>
      <c r="I168" s="64"/>
      <c r="J168" s="445"/>
      <c r="K168" s="445"/>
      <c r="L168" s="18"/>
    </row>
    <row r="169" spans="1:12" ht="15" x14ac:dyDescent="0.25">
      <c r="A169" s="449"/>
      <c r="B169" s="452"/>
      <c r="C169" s="59"/>
      <c r="D169" s="59"/>
      <c r="E169" s="60"/>
      <c r="F169" s="60"/>
      <c r="G169" s="62"/>
      <c r="H169" s="63"/>
      <c r="I169" s="64"/>
      <c r="J169" s="445"/>
      <c r="K169" s="445"/>
      <c r="L169" s="18"/>
    </row>
    <row r="170" spans="1:12" ht="15" x14ac:dyDescent="0.25">
      <c r="A170" s="449"/>
      <c r="B170" s="452"/>
      <c r="C170" s="59"/>
      <c r="D170" s="59"/>
      <c r="E170" s="60"/>
      <c r="F170" s="60"/>
      <c r="G170" s="62"/>
      <c r="H170" s="63"/>
      <c r="I170" s="64"/>
      <c r="J170" s="445"/>
      <c r="K170" s="445"/>
      <c r="L170" s="18"/>
    </row>
    <row r="171" spans="1:12" ht="15" x14ac:dyDescent="0.25">
      <c r="A171" s="449"/>
      <c r="B171" s="452"/>
      <c r="C171" s="59"/>
      <c r="D171" s="59"/>
      <c r="E171" s="60"/>
      <c r="F171" s="60"/>
      <c r="G171" s="62"/>
      <c r="H171" s="63"/>
      <c r="I171" s="64"/>
      <c r="J171" s="445"/>
      <c r="K171" s="445"/>
      <c r="L171" s="18"/>
    </row>
    <row r="172" spans="1:12" ht="15" x14ac:dyDescent="0.25">
      <c r="A172" s="450"/>
      <c r="B172" s="453"/>
      <c r="C172" s="65"/>
      <c r="D172" s="65"/>
      <c r="E172" s="66"/>
      <c r="F172" s="66"/>
      <c r="G172" s="67"/>
      <c r="H172" s="68"/>
      <c r="I172" s="69"/>
      <c r="J172" s="446"/>
      <c r="K172" s="446"/>
      <c r="L172" s="18"/>
    </row>
    <row r="173" spans="1:12" ht="15" x14ac:dyDescent="0.25">
      <c r="A173" s="320"/>
      <c r="B173" s="452">
        <f>Eelarve!E54</f>
        <v>0</v>
      </c>
      <c r="C173" s="452">
        <f>Eelarve!F54</f>
        <v>0</v>
      </c>
      <c r="D173" s="452">
        <f>Eelarve!G54</f>
        <v>0</v>
      </c>
      <c r="E173" s="456"/>
      <c r="F173" s="457"/>
      <c r="G173" s="457"/>
      <c r="H173" s="457"/>
      <c r="I173" s="458"/>
      <c r="J173" s="465">
        <f>B173-C175-D175</f>
        <v>0</v>
      </c>
      <c r="K173" s="386">
        <f>IFERROR(C175/C173,0)</f>
        <v>0</v>
      </c>
      <c r="L173" s="18"/>
    </row>
    <row r="174" spans="1:12" x14ac:dyDescent="0.2">
      <c r="A174" s="447" t="str">
        <f>Eelarve!A54</f>
        <v xml:space="preserve">3.16. </v>
      </c>
      <c r="B174" s="455"/>
      <c r="C174" s="455"/>
      <c r="D174" s="455"/>
      <c r="E174" s="459"/>
      <c r="F174" s="460"/>
      <c r="G174" s="460"/>
      <c r="H174" s="460"/>
      <c r="I174" s="461"/>
      <c r="J174" s="466"/>
      <c r="K174" s="387"/>
      <c r="L174" s="18"/>
    </row>
    <row r="175" spans="1:12" ht="14.25" x14ac:dyDescent="0.2">
      <c r="A175" s="447"/>
      <c r="B175" s="451"/>
      <c r="C175" s="287">
        <f>SUM(C176:C183)</f>
        <v>0</v>
      </c>
      <c r="D175" s="287">
        <f>SUM(D176:D183)</f>
        <v>0</v>
      </c>
      <c r="E175" s="462"/>
      <c r="F175" s="463"/>
      <c r="G175" s="463"/>
      <c r="H175" s="463"/>
      <c r="I175" s="464"/>
      <c r="J175" s="467"/>
      <c r="K175" s="388"/>
      <c r="L175" s="18"/>
    </row>
    <row r="176" spans="1:12" ht="15" x14ac:dyDescent="0.25">
      <c r="A176" s="448"/>
      <c r="B176" s="452"/>
      <c r="C176" s="59"/>
      <c r="D176" s="59"/>
      <c r="E176" s="60"/>
      <c r="F176" s="61"/>
      <c r="G176" s="62"/>
      <c r="H176" s="63"/>
      <c r="I176" s="64"/>
      <c r="J176" s="444"/>
      <c r="K176" s="444"/>
      <c r="L176" s="18"/>
    </row>
    <row r="177" spans="1:12" ht="15" x14ac:dyDescent="0.25">
      <c r="A177" s="448"/>
      <c r="B177" s="452"/>
      <c r="C177" s="59"/>
      <c r="D177" s="59"/>
      <c r="E177" s="60"/>
      <c r="F177" s="61"/>
      <c r="G177" s="62"/>
      <c r="H177" s="63"/>
      <c r="I177" s="64"/>
      <c r="J177" s="445"/>
      <c r="K177" s="445"/>
      <c r="L177" s="18"/>
    </row>
    <row r="178" spans="1:12" ht="15" x14ac:dyDescent="0.25">
      <c r="A178" s="449"/>
      <c r="B178" s="452"/>
      <c r="C178" s="59"/>
      <c r="D178" s="59"/>
      <c r="E178" s="60"/>
      <c r="F178" s="60"/>
      <c r="G178" s="62"/>
      <c r="H178" s="63"/>
      <c r="I178" s="64"/>
      <c r="J178" s="445"/>
      <c r="K178" s="445"/>
      <c r="L178" s="18"/>
    </row>
    <row r="179" spans="1:12" ht="15" x14ac:dyDescent="0.25">
      <c r="A179" s="449"/>
      <c r="B179" s="452"/>
      <c r="C179" s="59"/>
      <c r="D179" s="59"/>
      <c r="E179" s="60"/>
      <c r="F179" s="60"/>
      <c r="G179" s="62"/>
      <c r="H179" s="63"/>
      <c r="I179" s="64"/>
      <c r="J179" s="445"/>
      <c r="K179" s="445"/>
      <c r="L179" s="18"/>
    </row>
    <row r="180" spans="1:12" ht="15" x14ac:dyDescent="0.25">
      <c r="A180" s="449"/>
      <c r="B180" s="452"/>
      <c r="C180" s="59"/>
      <c r="D180" s="59"/>
      <c r="E180" s="60"/>
      <c r="F180" s="60"/>
      <c r="G180" s="62"/>
      <c r="H180" s="63"/>
      <c r="I180" s="64"/>
      <c r="J180" s="445"/>
      <c r="K180" s="445"/>
      <c r="L180" s="18"/>
    </row>
    <row r="181" spans="1:12" ht="15" x14ac:dyDescent="0.25">
      <c r="A181" s="449"/>
      <c r="B181" s="452"/>
      <c r="C181" s="59"/>
      <c r="D181" s="59"/>
      <c r="E181" s="60"/>
      <c r="F181" s="60"/>
      <c r="G181" s="62"/>
      <c r="H181" s="63"/>
      <c r="I181" s="64"/>
      <c r="J181" s="445"/>
      <c r="K181" s="445"/>
      <c r="L181" s="18"/>
    </row>
    <row r="182" spans="1:12" ht="15" x14ac:dyDescent="0.25">
      <c r="A182" s="449"/>
      <c r="B182" s="452"/>
      <c r="C182" s="59"/>
      <c r="D182" s="59"/>
      <c r="E182" s="60"/>
      <c r="F182" s="60"/>
      <c r="G182" s="62"/>
      <c r="H182" s="63"/>
      <c r="I182" s="64"/>
      <c r="J182" s="445"/>
      <c r="K182" s="445"/>
      <c r="L182" s="18"/>
    </row>
    <row r="183" spans="1:12" ht="15" x14ac:dyDescent="0.25">
      <c r="A183" s="450"/>
      <c r="B183" s="453"/>
      <c r="C183" s="65"/>
      <c r="D183" s="65"/>
      <c r="E183" s="66"/>
      <c r="F183" s="66"/>
      <c r="G183" s="67"/>
      <c r="H183" s="68"/>
      <c r="I183" s="69"/>
      <c r="J183" s="446"/>
      <c r="K183" s="446"/>
      <c r="L183" s="18"/>
    </row>
    <row r="184" spans="1:12" ht="15" x14ac:dyDescent="0.25">
      <c r="A184" s="320"/>
      <c r="B184" s="452">
        <f>Eelarve!E55</f>
        <v>0</v>
      </c>
      <c r="C184" s="452">
        <f>Eelarve!F55</f>
        <v>0</v>
      </c>
      <c r="D184" s="452">
        <f>Eelarve!G55</f>
        <v>0</v>
      </c>
      <c r="E184" s="456"/>
      <c r="F184" s="457"/>
      <c r="G184" s="457"/>
      <c r="H184" s="457"/>
      <c r="I184" s="458"/>
      <c r="J184" s="465">
        <f>B184-C186-D186</f>
        <v>0</v>
      </c>
      <c r="K184" s="386">
        <f>IFERROR(C186/C184,0)</f>
        <v>0</v>
      </c>
      <c r="L184" s="18"/>
    </row>
    <row r="185" spans="1:12" x14ac:dyDescent="0.2">
      <c r="A185" s="447" t="str">
        <f>Eelarve!A55</f>
        <v xml:space="preserve">3.17. </v>
      </c>
      <c r="B185" s="455"/>
      <c r="C185" s="455"/>
      <c r="D185" s="455"/>
      <c r="E185" s="459"/>
      <c r="F185" s="460"/>
      <c r="G185" s="460"/>
      <c r="H185" s="460"/>
      <c r="I185" s="461"/>
      <c r="J185" s="466"/>
      <c r="K185" s="387"/>
      <c r="L185" s="18"/>
    </row>
    <row r="186" spans="1:12" ht="14.25" x14ac:dyDescent="0.2">
      <c r="A186" s="447"/>
      <c r="B186" s="451"/>
      <c r="C186" s="287">
        <f>SUM(C187:C194)</f>
        <v>0</v>
      </c>
      <c r="D186" s="287">
        <f>SUM(D187:D194)</f>
        <v>0</v>
      </c>
      <c r="E186" s="462"/>
      <c r="F186" s="463"/>
      <c r="G186" s="463"/>
      <c r="H186" s="463"/>
      <c r="I186" s="464"/>
      <c r="J186" s="467"/>
      <c r="K186" s="388"/>
      <c r="L186" s="18"/>
    </row>
    <row r="187" spans="1:12" ht="15" x14ac:dyDescent="0.25">
      <c r="A187" s="448"/>
      <c r="B187" s="452"/>
      <c r="C187" s="59"/>
      <c r="D187" s="59"/>
      <c r="E187" s="60"/>
      <c r="F187" s="61"/>
      <c r="G187" s="62"/>
      <c r="H187" s="63"/>
      <c r="I187" s="64"/>
      <c r="J187" s="444"/>
      <c r="K187" s="444"/>
      <c r="L187" s="18"/>
    </row>
    <row r="188" spans="1:12" ht="15" x14ac:dyDescent="0.25">
      <c r="A188" s="448"/>
      <c r="B188" s="452"/>
      <c r="C188" s="59"/>
      <c r="D188" s="59"/>
      <c r="E188" s="60"/>
      <c r="F188" s="61"/>
      <c r="G188" s="62"/>
      <c r="H188" s="63"/>
      <c r="I188" s="64"/>
      <c r="J188" s="445"/>
      <c r="K188" s="445"/>
      <c r="L188" s="18"/>
    </row>
    <row r="189" spans="1:12" ht="15" x14ac:dyDescent="0.25">
      <c r="A189" s="449"/>
      <c r="B189" s="452"/>
      <c r="C189" s="59"/>
      <c r="D189" s="59"/>
      <c r="E189" s="60"/>
      <c r="F189" s="60"/>
      <c r="G189" s="62"/>
      <c r="H189" s="63"/>
      <c r="I189" s="64"/>
      <c r="J189" s="445"/>
      <c r="K189" s="445"/>
      <c r="L189" s="18"/>
    </row>
    <row r="190" spans="1:12" ht="15" x14ac:dyDescent="0.25">
      <c r="A190" s="449"/>
      <c r="B190" s="452"/>
      <c r="C190" s="59"/>
      <c r="D190" s="59"/>
      <c r="E190" s="60"/>
      <c r="F190" s="60"/>
      <c r="G190" s="62"/>
      <c r="H190" s="63"/>
      <c r="I190" s="64"/>
      <c r="J190" s="445"/>
      <c r="K190" s="445"/>
      <c r="L190" s="18"/>
    </row>
    <row r="191" spans="1:12" ht="15" x14ac:dyDescent="0.25">
      <c r="A191" s="449"/>
      <c r="B191" s="452"/>
      <c r="C191" s="59"/>
      <c r="D191" s="59"/>
      <c r="E191" s="60"/>
      <c r="F191" s="60"/>
      <c r="G191" s="62"/>
      <c r="H191" s="63"/>
      <c r="I191" s="64"/>
      <c r="J191" s="445"/>
      <c r="K191" s="445"/>
      <c r="L191" s="18"/>
    </row>
    <row r="192" spans="1:12" ht="15" x14ac:dyDescent="0.25">
      <c r="A192" s="449"/>
      <c r="B192" s="452"/>
      <c r="C192" s="59"/>
      <c r="D192" s="59"/>
      <c r="E192" s="60"/>
      <c r="F192" s="60"/>
      <c r="G192" s="62"/>
      <c r="H192" s="63"/>
      <c r="I192" s="64"/>
      <c r="J192" s="445"/>
      <c r="K192" s="445"/>
      <c r="L192" s="18"/>
    </row>
    <row r="193" spans="1:12" ht="15" x14ac:dyDescent="0.25">
      <c r="A193" s="449"/>
      <c r="B193" s="452"/>
      <c r="C193" s="59"/>
      <c r="D193" s="59"/>
      <c r="E193" s="60"/>
      <c r="F193" s="60"/>
      <c r="G193" s="62"/>
      <c r="H193" s="63"/>
      <c r="I193" s="64"/>
      <c r="J193" s="445"/>
      <c r="K193" s="445"/>
      <c r="L193" s="18"/>
    </row>
    <row r="194" spans="1:12" ht="15" x14ac:dyDescent="0.25">
      <c r="A194" s="450"/>
      <c r="B194" s="453"/>
      <c r="C194" s="65"/>
      <c r="D194" s="65"/>
      <c r="E194" s="66"/>
      <c r="F194" s="66"/>
      <c r="G194" s="67"/>
      <c r="H194" s="68"/>
      <c r="I194" s="69"/>
      <c r="J194" s="446"/>
      <c r="K194" s="446"/>
      <c r="L194" s="18"/>
    </row>
    <row r="195" spans="1:12" ht="15" x14ac:dyDescent="0.25">
      <c r="A195" s="320"/>
      <c r="B195" s="452">
        <f>Eelarve!E56</f>
        <v>0</v>
      </c>
      <c r="C195" s="452">
        <f>Eelarve!F56</f>
        <v>0</v>
      </c>
      <c r="D195" s="452">
        <f>Eelarve!G56</f>
        <v>0</v>
      </c>
      <c r="E195" s="456"/>
      <c r="F195" s="457"/>
      <c r="G195" s="457"/>
      <c r="H195" s="457"/>
      <c r="I195" s="458"/>
      <c r="J195" s="465">
        <f>B195-C197-D197</f>
        <v>0</v>
      </c>
      <c r="K195" s="386">
        <f>IFERROR(C197/C195,0)</f>
        <v>0</v>
      </c>
      <c r="L195" s="18"/>
    </row>
    <row r="196" spans="1:12" x14ac:dyDescent="0.2">
      <c r="A196" s="447" t="str">
        <f>Eelarve!A56</f>
        <v xml:space="preserve">3.18. </v>
      </c>
      <c r="B196" s="455"/>
      <c r="C196" s="455"/>
      <c r="D196" s="455"/>
      <c r="E196" s="459"/>
      <c r="F196" s="460"/>
      <c r="G196" s="460"/>
      <c r="H196" s="460"/>
      <c r="I196" s="461"/>
      <c r="J196" s="466"/>
      <c r="K196" s="387"/>
      <c r="L196" s="18"/>
    </row>
    <row r="197" spans="1:12" ht="14.25" x14ac:dyDescent="0.2">
      <c r="A197" s="447"/>
      <c r="B197" s="451"/>
      <c r="C197" s="287">
        <f>SUM(C198:C205)</f>
        <v>0</v>
      </c>
      <c r="D197" s="287">
        <f>SUM(D198:D205)</f>
        <v>0</v>
      </c>
      <c r="E197" s="462"/>
      <c r="F197" s="463"/>
      <c r="G197" s="463"/>
      <c r="H197" s="463"/>
      <c r="I197" s="464"/>
      <c r="J197" s="467"/>
      <c r="K197" s="388"/>
      <c r="L197" s="18"/>
    </row>
    <row r="198" spans="1:12" ht="15" x14ac:dyDescent="0.25">
      <c r="A198" s="448"/>
      <c r="B198" s="452"/>
      <c r="C198" s="59"/>
      <c r="D198" s="59"/>
      <c r="E198" s="60"/>
      <c r="F198" s="61"/>
      <c r="G198" s="62"/>
      <c r="H198" s="63"/>
      <c r="I198" s="64"/>
      <c r="J198" s="444"/>
      <c r="K198" s="444"/>
      <c r="L198" s="18"/>
    </row>
    <row r="199" spans="1:12" ht="15" x14ac:dyDescent="0.25">
      <c r="A199" s="448"/>
      <c r="B199" s="452"/>
      <c r="C199" s="59"/>
      <c r="D199" s="59"/>
      <c r="E199" s="60"/>
      <c r="F199" s="61"/>
      <c r="G199" s="62"/>
      <c r="H199" s="63"/>
      <c r="I199" s="64"/>
      <c r="J199" s="445"/>
      <c r="K199" s="445"/>
      <c r="L199" s="18"/>
    </row>
    <row r="200" spans="1:12" ht="15" x14ac:dyDescent="0.25">
      <c r="A200" s="449"/>
      <c r="B200" s="452"/>
      <c r="C200" s="59"/>
      <c r="D200" s="59"/>
      <c r="E200" s="60"/>
      <c r="F200" s="60"/>
      <c r="G200" s="62"/>
      <c r="H200" s="63"/>
      <c r="I200" s="64"/>
      <c r="J200" s="445"/>
      <c r="K200" s="445"/>
      <c r="L200" s="18"/>
    </row>
    <row r="201" spans="1:12" ht="15" x14ac:dyDescent="0.25">
      <c r="A201" s="449"/>
      <c r="B201" s="452"/>
      <c r="C201" s="59"/>
      <c r="D201" s="59"/>
      <c r="E201" s="60"/>
      <c r="F201" s="60"/>
      <c r="G201" s="62"/>
      <c r="H201" s="63"/>
      <c r="I201" s="64"/>
      <c r="J201" s="445"/>
      <c r="K201" s="445"/>
      <c r="L201" s="18"/>
    </row>
    <row r="202" spans="1:12" ht="15" x14ac:dyDescent="0.25">
      <c r="A202" s="449"/>
      <c r="B202" s="452"/>
      <c r="C202" s="59"/>
      <c r="D202" s="59"/>
      <c r="E202" s="60"/>
      <c r="F202" s="60"/>
      <c r="G202" s="62"/>
      <c r="H202" s="63"/>
      <c r="I202" s="64"/>
      <c r="J202" s="445"/>
      <c r="K202" s="445"/>
      <c r="L202" s="18"/>
    </row>
    <row r="203" spans="1:12" ht="15" x14ac:dyDescent="0.25">
      <c r="A203" s="449"/>
      <c r="B203" s="452"/>
      <c r="C203" s="59"/>
      <c r="D203" s="59"/>
      <c r="E203" s="60"/>
      <c r="F203" s="60"/>
      <c r="G203" s="62"/>
      <c r="H203" s="63"/>
      <c r="I203" s="64"/>
      <c r="J203" s="445"/>
      <c r="K203" s="445"/>
      <c r="L203" s="18"/>
    </row>
    <row r="204" spans="1:12" ht="15" x14ac:dyDescent="0.25">
      <c r="A204" s="449"/>
      <c r="B204" s="452"/>
      <c r="C204" s="59"/>
      <c r="D204" s="59"/>
      <c r="E204" s="60"/>
      <c r="F204" s="60"/>
      <c r="G204" s="62"/>
      <c r="H204" s="63"/>
      <c r="I204" s="64"/>
      <c r="J204" s="445"/>
      <c r="K204" s="445"/>
      <c r="L204" s="18"/>
    </row>
    <row r="205" spans="1:12" ht="15" x14ac:dyDescent="0.25">
      <c r="A205" s="450"/>
      <c r="B205" s="453"/>
      <c r="C205" s="65"/>
      <c r="D205" s="65"/>
      <c r="E205" s="66"/>
      <c r="F205" s="66"/>
      <c r="G205" s="67"/>
      <c r="H205" s="68"/>
      <c r="I205" s="69"/>
      <c r="J205" s="446"/>
      <c r="K205" s="446"/>
      <c r="L205" s="18"/>
    </row>
    <row r="206" spans="1:12" ht="15" x14ac:dyDescent="0.25">
      <c r="A206" s="320"/>
      <c r="B206" s="452">
        <f>Eelarve!E57</f>
        <v>0</v>
      </c>
      <c r="C206" s="452">
        <f>Eelarve!F57</f>
        <v>0</v>
      </c>
      <c r="D206" s="452">
        <f>Eelarve!G57</f>
        <v>0</v>
      </c>
      <c r="E206" s="456"/>
      <c r="F206" s="457"/>
      <c r="G206" s="457"/>
      <c r="H206" s="457"/>
      <c r="I206" s="458"/>
      <c r="J206" s="465">
        <f>B206-C208-D208</f>
        <v>0</v>
      </c>
      <c r="K206" s="386">
        <f>IFERROR(C208/C206,0)</f>
        <v>0</v>
      </c>
      <c r="L206" s="18"/>
    </row>
    <row r="207" spans="1:12" x14ac:dyDescent="0.2">
      <c r="A207" s="447" t="str">
        <f>Eelarve!A57</f>
        <v xml:space="preserve">3.19. </v>
      </c>
      <c r="B207" s="455"/>
      <c r="C207" s="455"/>
      <c r="D207" s="455"/>
      <c r="E207" s="459"/>
      <c r="F207" s="460"/>
      <c r="G207" s="460"/>
      <c r="H207" s="460"/>
      <c r="I207" s="461"/>
      <c r="J207" s="466"/>
      <c r="K207" s="387"/>
      <c r="L207" s="18"/>
    </row>
    <row r="208" spans="1:12" ht="14.25" x14ac:dyDescent="0.2">
      <c r="A208" s="447"/>
      <c r="B208" s="451"/>
      <c r="C208" s="287">
        <f>SUM(C209:C216)</f>
        <v>0</v>
      </c>
      <c r="D208" s="287">
        <f>SUM(D209:D216)</f>
        <v>0</v>
      </c>
      <c r="E208" s="462"/>
      <c r="F208" s="463"/>
      <c r="G208" s="463"/>
      <c r="H208" s="463"/>
      <c r="I208" s="464"/>
      <c r="J208" s="467"/>
      <c r="K208" s="388"/>
      <c r="L208" s="18"/>
    </row>
    <row r="209" spans="1:12" ht="15" x14ac:dyDescent="0.25">
      <c r="A209" s="448"/>
      <c r="B209" s="452"/>
      <c r="C209" s="59"/>
      <c r="D209" s="59"/>
      <c r="E209" s="60"/>
      <c r="F209" s="61"/>
      <c r="G209" s="62"/>
      <c r="H209" s="63"/>
      <c r="I209" s="64"/>
      <c r="J209" s="444"/>
      <c r="K209" s="444"/>
      <c r="L209" s="18"/>
    </row>
    <row r="210" spans="1:12" ht="15" x14ac:dyDescent="0.25">
      <c r="A210" s="448"/>
      <c r="B210" s="452"/>
      <c r="C210" s="59"/>
      <c r="D210" s="59"/>
      <c r="E210" s="60"/>
      <c r="F210" s="61"/>
      <c r="G210" s="62"/>
      <c r="H210" s="63"/>
      <c r="I210" s="64"/>
      <c r="J210" s="445"/>
      <c r="K210" s="445"/>
      <c r="L210" s="18"/>
    </row>
    <row r="211" spans="1:12" ht="15" x14ac:dyDescent="0.25">
      <c r="A211" s="449"/>
      <c r="B211" s="452"/>
      <c r="C211" s="59"/>
      <c r="D211" s="59"/>
      <c r="E211" s="60"/>
      <c r="F211" s="60"/>
      <c r="G211" s="62"/>
      <c r="H211" s="63"/>
      <c r="I211" s="64"/>
      <c r="J211" s="445"/>
      <c r="K211" s="445"/>
      <c r="L211" s="18"/>
    </row>
    <row r="212" spans="1:12" ht="15" x14ac:dyDescent="0.25">
      <c r="A212" s="449"/>
      <c r="B212" s="452"/>
      <c r="C212" s="59"/>
      <c r="D212" s="59"/>
      <c r="E212" s="60"/>
      <c r="F212" s="60"/>
      <c r="G212" s="62"/>
      <c r="H212" s="63"/>
      <c r="I212" s="64"/>
      <c r="J212" s="445"/>
      <c r="K212" s="445"/>
      <c r="L212" s="18"/>
    </row>
    <row r="213" spans="1:12" ht="15" x14ac:dyDescent="0.25">
      <c r="A213" s="449"/>
      <c r="B213" s="452"/>
      <c r="C213" s="59"/>
      <c r="D213" s="59"/>
      <c r="E213" s="60"/>
      <c r="F213" s="60"/>
      <c r="G213" s="62"/>
      <c r="H213" s="63"/>
      <c r="I213" s="64"/>
      <c r="J213" s="445"/>
      <c r="K213" s="445"/>
      <c r="L213" s="18"/>
    </row>
    <row r="214" spans="1:12" ht="15" x14ac:dyDescent="0.25">
      <c r="A214" s="449"/>
      <c r="B214" s="452"/>
      <c r="C214" s="59"/>
      <c r="D214" s="59"/>
      <c r="E214" s="60"/>
      <c r="F214" s="60"/>
      <c r="G214" s="62"/>
      <c r="H214" s="63"/>
      <c r="I214" s="64"/>
      <c r="J214" s="445"/>
      <c r="K214" s="445"/>
      <c r="L214" s="18"/>
    </row>
    <row r="215" spans="1:12" ht="15" x14ac:dyDescent="0.25">
      <c r="A215" s="449"/>
      <c r="B215" s="452"/>
      <c r="C215" s="59"/>
      <c r="D215" s="59"/>
      <c r="E215" s="60"/>
      <c r="F215" s="60"/>
      <c r="G215" s="62"/>
      <c r="H215" s="63"/>
      <c r="I215" s="64"/>
      <c r="J215" s="445"/>
      <c r="K215" s="445"/>
      <c r="L215" s="18"/>
    </row>
    <row r="216" spans="1:12" ht="15" x14ac:dyDescent="0.25">
      <c r="A216" s="450"/>
      <c r="B216" s="453"/>
      <c r="C216" s="65"/>
      <c r="D216" s="65"/>
      <c r="E216" s="66"/>
      <c r="F216" s="66"/>
      <c r="G216" s="67"/>
      <c r="H216" s="68"/>
      <c r="I216" s="69"/>
      <c r="J216" s="446"/>
      <c r="K216" s="446"/>
      <c r="L216" s="18"/>
    </row>
    <row r="217" spans="1:12" ht="15" x14ac:dyDescent="0.25">
      <c r="A217" s="320"/>
      <c r="B217" s="452">
        <f>Eelarve!E58</f>
        <v>0</v>
      </c>
      <c r="C217" s="452">
        <f>Eelarve!F58</f>
        <v>0</v>
      </c>
      <c r="D217" s="452">
        <f>Eelarve!G58</f>
        <v>0</v>
      </c>
      <c r="E217" s="456"/>
      <c r="F217" s="457"/>
      <c r="G217" s="457"/>
      <c r="H217" s="457"/>
      <c r="I217" s="458"/>
      <c r="J217" s="465">
        <f>B217-C219-D219</f>
        <v>0</v>
      </c>
      <c r="K217" s="386">
        <f>IFERROR(C219/C217,0)</f>
        <v>0</v>
      </c>
      <c r="L217" s="18"/>
    </row>
    <row r="218" spans="1:12" x14ac:dyDescent="0.2">
      <c r="A218" s="447" t="str">
        <f>Eelarve!A58</f>
        <v xml:space="preserve">3.20. </v>
      </c>
      <c r="B218" s="455"/>
      <c r="C218" s="455"/>
      <c r="D218" s="455"/>
      <c r="E218" s="459"/>
      <c r="F218" s="460"/>
      <c r="G218" s="460"/>
      <c r="H218" s="460"/>
      <c r="I218" s="461"/>
      <c r="J218" s="466"/>
      <c r="K218" s="387"/>
      <c r="L218" s="18"/>
    </row>
    <row r="219" spans="1:12" ht="14.25" x14ac:dyDescent="0.2">
      <c r="A219" s="447"/>
      <c r="B219" s="451"/>
      <c r="C219" s="287">
        <f>SUM(C220:C227)</f>
        <v>0</v>
      </c>
      <c r="D219" s="287">
        <f>SUM(D220:D227)</f>
        <v>0</v>
      </c>
      <c r="E219" s="462"/>
      <c r="F219" s="463"/>
      <c r="G219" s="463"/>
      <c r="H219" s="463"/>
      <c r="I219" s="464"/>
      <c r="J219" s="467"/>
      <c r="K219" s="388"/>
      <c r="L219" s="18"/>
    </row>
    <row r="220" spans="1:12" ht="15" x14ac:dyDescent="0.25">
      <c r="A220" s="448"/>
      <c r="B220" s="452"/>
      <c r="C220" s="59"/>
      <c r="D220" s="59"/>
      <c r="E220" s="60"/>
      <c r="F220" s="61"/>
      <c r="G220" s="62"/>
      <c r="H220" s="63"/>
      <c r="I220" s="64"/>
      <c r="J220" s="444"/>
      <c r="K220" s="444"/>
      <c r="L220" s="18"/>
    </row>
    <row r="221" spans="1:12" ht="15" x14ac:dyDescent="0.25">
      <c r="A221" s="448"/>
      <c r="B221" s="452"/>
      <c r="C221" s="59"/>
      <c r="D221" s="59"/>
      <c r="E221" s="60"/>
      <c r="F221" s="61"/>
      <c r="G221" s="62"/>
      <c r="H221" s="63"/>
      <c r="I221" s="64"/>
      <c r="J221" s="445"/>
      <c r="K221" s="445"/>
      <c r="L221" s="18"/>
    </row>
    <row r="222" spans="1:12" ht="15" x14ac:dyDescent="0.25">
      <c r="A222" s="449"/>
      <c r="B222" s="452"/>
      <c r="C222" s="59"/>
      <c r="D222" s="59"/>
      <c r="E222" s="60"/>
      <c r="F222" s="60"/>
      <c r="G222" s="62"/>
      <c r="H222" s="63"/>
      <c r="I222" s="64"/>
      <c r="J222" s="445"/>
      <c r="K222" s="445"/>
      <c r="L222" s="18"/>
    </row>
    <row r="223" spans="1:12" ht="15" x14ac:dyDescent="0.25">
      <c r="A223" s="449"/>
      <c r="B223" s="452"/>
      <c r="C223" s="59"/>
      <c r="D223" s="59"/>
      <c r="E223" s="60"/>
      <c r="F223" s="60"/>
      <c r="G223" s="62"/>
      <c r="H223" s="63"/>
      <c r="I223" s="64"/>
      <c r="J223" s="445"/>
      <c r="K223" s="445"/>
      <c r="L223" s="18"/>
    </row>
    <row r="224" spans="1:12" ht="15" x14ac:dyDescent="0.25">
      <c r="A224" s="449"/>
      <c r="B224" s="452"/>
      <c r="C224" s="59"/>
      <c r="D224" s="59"/>
      <c r="E224" s="60"/>
      <c r="F224" s="60"/>
      <c r="G224" s="62"/>
      <c r="H224" s="63"/>
      <c r="I224" s="64"/>
      <c r="J224" s="445"/>
      <c r="K224" s="445"/>
      <c r="L224" s="18"/>
    </row>
    <row r="225" spans="1:12" ht="15" x14ac:dyDescent="0.25">
      <c r="A225" s="449"/>
      <c r="B225" s="452"/>
      <c r="C225" s="59"/>
      <c r="D225" s="59"/>
      <c r="E225" s="60"/>
      <c r="F225" s="60"/>
      <c r="G225" s="62"/>
      <c r="H225" s="63"/>
      <c r="I225" s="64"/>
      <c r="J225" s="445"/>
      <c r="K225" s="445"/>
      <c r="L225" s="18"/>
    </row>
    <row r="226" spans="1:12" ht="15" x14ac:dyDescent="0.25">
      <c r="A226" s="449"/>
      <c r="B226" s="452"/>
      <c r="C226" s="59"/>
      <c r="D226" s="59"/>
      <c r="E226" s="60"/>
      <c r="F226" s="60"/>
      <c r="G226" s="62"/>
      <c r="H226" s="63"/>
      <c r="I226" s="64"/>
      <c r="J226" s="445"/>
      <c r="K226" s="445"/>
      <c r="L226" s="18"/>
    </row>
    <row r="227" spans="1:12" ht="15" x14ac:dyDescent="0.25">
      <c r="A227" s="450"/>
      <c r="B227" s="453"/>
      <c r="C227" s="65"/>
      <c r="D227" s="65"/>
      <c r="E227" s="66"/>
      <c r="F227" s="66"/>
      <c r="G227" s="67"/>
      <c r="H227" s="68"/>
      <c r="I227" s="69"/>
      <c r="J227" s="446"/>
      <c r="K227" s="446"/>
      <c r="L227" s="18"/>
    </row>
    <row r="228" spans="1:12" ht="15" x14ac:dyDescent="0.25">
      <c r="A228" s="320"/>
      <c r="B228" s="452">
        <f>Eelarve!E59</f>
        <v>0</v>
      </c>
      <c r="C228" s="452">
        <f>Eelarve!F59</f>
        <v>0</v>
      </c>
      <c r="D228" s="452">
        <f>Eelarve!G59</f>
        <v>0</v>
      </c>
      <c r="E228" s="456"/>
      <c r="F228" s="457"/>
      <c r="G228" s="457"/>
      <c r="H228" s="457"/>
      <c r="I228" s="458"/>
      <c r="J228" s="465">
        <f>B228-C230-D230</f>
        <v>0</v>
      </c>
      <c r="K228" s="386">
        <f>IFERROR(C230/C228,0)</f>
        <v>0</v>
      </c>
      <c r="L228" s="18"/>
    </row>
    <row r="229" spans="1:12" x14ac:dyDescent="0.2">
      <c r="A229" s="447" t="str">
        <f>Eelarve!A59</f>
        <v xml:space="preserve">3.21. </v>
      </c>
      <c r="B229" s="455"/>
      <c r="C229" s="455"/>
      <c r="D229" s="455"/>
      <c r="E229" s="459"/>
      <c r="F229" s="460"/>
      <c r="G229" s="460"/>
      <c r="H229" s="460"/>
      <c r="I229" s="461"/>
      <c r="J229" s="466"/>
      <c r="K229" s="387"/>
      <c r="L229" s="18"/>
    </row>
    <row r="230" spans="1:12" ht="14.25" x14ac:dyDescent="0.2">
      <c r="A230" s="447"/>
      <c r="B230" s="451"/>
      <c r="C230" s="287">
        <f>SUM(C231:C238)</f>
        <v>0</v>
      </c>
      <c r="D230" s="287">
        <f>SUM(D231:D238)</f>
        <v>0</v>
      </c>
      <c r="E230" s="462"/>
      <c r="F230" s="463"/>
      <c r="G230" s="463"/>
      <c r="H230" s="463"/>
      <c r="I230" s="464"/>
      <c r="J230" s="467"/>
      <c r="K230" s="388"/>
      <c r="L230" s="18"/>
    </row>
    <row r="231" spans="1:12" ht="15" x14ac:dyDescent="0.25">
      <c r="A231" s="448"/>
      <c r="B231" s="452"/>
      <c r="C231" s="59"/>
      <c r="D231" s="59"/>
      <c r="E231" s="60"/>
      <c r="F231" s="61"/>
      <c r="G231" s="62"/>
      <c r="H231" s="63"/>
      <c r="I231" s="64"/>
      <c r="J231" s="444"/>
      <c r="K231" s="444"/>
      <c r="L231" s="18"/>
    </row>
    <row r="232" spans="1:12" ht="15" x14ac:dyDescent="0.25">
      <c r="A232" s="448"/>
      <c r="B232" s="452"/>
      <c r="C232" s="59"/>
      <c r="D232" s="59"/>
      <c r="E232" s="60"/>
      <c r="F232" s="61"/>
      <c r="G232" s="62"/>
      <c r="H232" s="63"/>
      <c r="I232" s="64"/>
      <c r="J232" s="445"/>
      <c r="K232" s="445"/>
      <c r="L232" s="18"/>
    </row>
    <row r="233" spans="1:12" ht="15" x14ac:dyDescent="0.25">
      <c r="A233" s="449"/>
      <c r="B233" s="452"/>
      <c r="C233" s="59"/>
      <c r="D233" s="59"/>
      <c r="E233" s="60"/>
      <c r="F233" s="60"/>
      <c r="G233" s="62"/>
      <c r="H233" s="63"/>
      <c r="I233" s="64"/>
      <c r="J233" s="445"/>
      <c r="K233" s="445"/>
      <c r="L233" s="18"/>
    </row>
    <row r="234" spans="1:12" ht="15" x14ac:dyDescent="0.25">
      <c r="A234" s="449"/>
      <c r="B234" s="452"/>
      <c r="C234" s="59"/>
      <c r="D234" s="59"/>
      <c r="E234" s="60"/>
      <c r="F234" s="60"/>
      <c r="G234" s="62"/>
      <c r="H234" s="63"/>
      <c r="I234" s="64"/>
      <c r="J234" s="445"/>
      <c r="K234" s="445"/>
      <c r="L234" s="18"/>
    </row>
    <row r="235" spans="1:12" ht="15" x14ac:dyDescent="0.25">
      <c r="A235" s="449"/>
      <c r="B235" s="452"/>
      <c r="C235" s="59"/>
      <c r="D235" s="59"/>
      <c r="E235" s="60"/>
      <c r="F235" s="60"/>
      <c r="G235" s="62"/>
      <c r="H235" s="63"/>
      <c r="I235" s="64"/>
      <c r="J235" s="445"/>
      <c r="K235" s="445"/>
      <c r="L235" s="18"/>
    </row>
    <row r="236" spans="1:12" ht="15" x14ac:dyDescent="0.25">
      <c r="A236" s="449"/>
      <c r="B236" s="452"/>
      <c r="C236" s="59"/>
      <c r="D236" s="59"/>
      <c r="E236" s="60"/>
      <c r="F236" s="60"/>
      <c r="G236" s="62"/>
      <c r="H236" s="63"/>
      <c r="I236" s="64"/>
      <c r="J236" s="445"/>
      <c r="K236" s="445"/>
      <c r="L236" s="18"/>
    </row>
    <row r="237" spans="1:12" ht="15" x14ac:dyDescent="0.25">
      <c r="A237" s="449"/>
      <c r="B237" s="452"/>
      <c r="C237" s="59"/>
      <c r="D237" s="59"/>
      <c r="E237" s="60"/>
      <c r="F237" s="60"/>
      <c r="G237" s="62"/>
      <c r="H237" s="63"/>
      <c r="I237" s="64"/>
      <c r="J237" s="445"/>
      <c r="K237" s="445"/>
      <c r="L237" s="18"/>
    </row>
    <row r="238" spans="1:12" ht="15" x14ac:dyDescent="0.25">
      <c r="A238" s="450"/>
      <c r="B238" s="453"/>
      <c r="C238" s="65"/>
      <c r="D238" s="65"/>
      <c r="E238" s="66"/>
      <c r="F238" s="66"/>
      <c r="G238" s="67"/>
      <c r="H238" s="68"/>
      <c r="I238" s="69"/>
      <c r="J238" s="446"/>
      <c r="K238" s="446"/>
      <c r="L238" s="18"/>
    </row>
    <row r="239" spans="1:12" ht="15" x14ac:dyDescent="0.25">
      <c r="A239" s="320"/>
      <c r="B239" s="452">
        <f>Eelarve!E60</f>
        <v>0</v>
      </c>
      <c r="C239" s="452">
        <f>Eelarve!F60</f>
        <v>0</v>
      </c>
      <c r="D239" s="452">
        <f>Eelarve!G60</f>
        <v>0</v>
      </c>
      <c r="E239" s="456"/>
      <c r="F239" s="457"/>
      <c r="G239" s="457"/>
      <c r="H239" s="457"/>
      <c r="I239" s="458"/>
      <c r="J239" s="465">
        <f>B239-C241-D241</f>
        <v>0</v>
      </c>
      <c r="K239" s="386">
        <f>IFERROR(C241/C239,0)</f>
        <v>0</v>
      </c>
      <c r="L239" s="18"/>
    </row>
    <row r="240" spans="1:12" x14ac:dyDescent="0.2">
      <c r="A240" s="447" t="str">
        <f>Eelarve!A60</f>
        <v xml:space="preserve">3.22. </v>
      </c>
      <c r="B240" s="455"/>
      <c r="C240" s="455"/>
      <c r="D240" s="455"/>
      <c r="E240" s="459"/>
      <c r="F240" s="460"/>
      <c r="G240" s="460"/>
      <c r="H240" s="460"/>
      <c r="I240" s="461"/>
      <c r="J240" s="466"/>
      <c r="K240" s="387"/>
      <c r="L240" s="18"/>
    </row>
    <row r="241" spans="1:12" ht="14.25" x14ac:dyDescent="0.2">
      <c r="A241" s="447"/>
      <c r="B241" s="451"/>
      <c r="C241" s="287">
        <f>SUM(C242:C249)</f>
        <v>0</v>
      </c>
      <c r="D241" s="287">
        <f>SUM(D242:D249)</f>
        <v>0</v>
      </c>
      <c r="E241" s="462"/>
      <c r="F241" s="463"/>
      <c r="G241" s="463"/>
      <c r="H241" s="463"/>
      <c r="I241" s="464"/>
      <c r="J241" s="467"/>
      <c r="K241" s="388"/>
      <c r="L241" s="18"/>
    </row>
    <row r="242" spans="1:12" ht="15" x14ac:dyDescent="0.25">
      <c r="A242" s="448"/>
      <c r="B242" s="452"/>
      <c r="C242" s="59"/>
      <c r="D242" s="59"/>
      <c r="E242" s="60"/>
      <c r="F242" s="61"/>
      <c r="G242" s="62"/>
      <c r="H242" s="63"/>
      <c r="I242" s="64"/>
      <c r="J242" s="444"/>
      <c r="K242" s="444"/>
      <c r="L242" s="18"/>
    </row>
    <row r="243" spans="1:12" ht="15" x14ac:dyDescent="0.25">
      <c r="A243" s="448"/>
      <c r="B243" s="452"/>
      <c r="C243" s="59"/>
      <c r="D243" s="59"/>
      <c r="E243" s="60"/>
      <c r="F243" s="61"/>
      <c r="G243" s="62"/>
      <c r="H243" s="63"/>
      <c r="I243" s="64"/>
      <c r="J243" s="445"/>
      <c r="K243" s="445"/>
      <c r="L243" s="18"/>
    </row>
    <row r="244" spans="1:12" ht="15" x14ac:dyDescent="0.25">
      <c r="A244" s="449"/>
      <c r="B244" s="452"/>
      <c r="C244" s="59"/>
      <c r="D244" s="59"/>
      <c r="E244" s="60"/>
      <c r="F244" s="60"/>
      <c r="G244" s="62"/>
      <c r="H244" s="63"/>
      <c r="I244" s="64"/>
      <c r="J244" s="445"/>
      <c r="K244" s="445"/>
      <c r="L244" s="18"/>
    </row>
    <row r="245" spans="1:12" ht="15" x14ac:dyDescent="0.25">
      <c r="A245" s="449"/>
      <c r="B245" s="452"/>
      <c r="C245" s="59"/>
      <c r="D245" s="59"/>
      <c r="E245" s="60"/>
      <c r="F245" s="60"/>
      <c r="G245" s="62"/>
      <c r="H245" s="63"/>
      <c r="I245" s="64"/>
      <c r="J245" s="445"/>
      <c r="K245" s="445"/>
      <c r="L245" s="18"/>
    </row>
    <row r="246" spans="1:12" ht="15" x14ac:dyDescent="0.25">
      <c r="A246" s="449"/>
      <c r="B246" s="452"/>
      <c r="C246" s="59"/>
      <c r="D246" s="59"/>
      <c r="E246" s="60"/>
      <c r="F246" s="60"/>
      <c r="G246" s="62"/>
      <c r="H246" s="63"/>
      <c r="I246" s="64"/>
      <c r="J246" s="445"/>
      <c r="K246" s="445"/>
      <c r="L246" s="18"/>
    </row>
    <row r="247" spans="1:12" ht="15" x14ac:dyDescent="0.25">
      <c r="A247" s="449"/>
      <c r="B247" s="452"/>
      <c r="C247" s="59"/>
      <c r="D247" s="59"/>
      <c r="E247" s="60"/>
      <c r="F247" s="60"/>
      <c r="G247" s="62"/>
      <c r="H247" s="63"/>
      <c r="I247" s="64"/>
      <c r="J247" s="445"/>
      <c r="K247" s="445"/>
      <c r="L247" s="18"/>
    </row>
    <row r="248" spans="1:12" ht="15" x14ac:dyDescent="0.25">
      <c r="A248" s="449"/>
      <c r="B248" s="452"/>
      <c r="C248" s="59"/>
      <c r="D248" s="59"/>
      <c r="E248" s="60"/>
      <c r="F248" s="60"/>
      <c r="G248" s="62"/>
      <c r="H248" s="63"/>
      <c r="I248" s="64"/>
      <c r="J248" s="445"/>
      <c r="K248" s="445"/>
      <c r="L248" s="18"/>
    </row>
    <row r="249" spans="1:12" ht="15" x14ac:dyDescent="0.25">
      <c r="A249" s="450"/>
      <c r="B249" s="453"/>
      <c r="C249" s="65"/>
      <c r="D249" s="65"/>
      <c r="E249" s="66"/>
      <c r="F249" s="66"/>
      <c r="G249" s="67"/>
      <c r="H249" s="68"/>
      <c r="I249" s="69"/>
      <c r="J249" s="446"/>
      <c r="K249" s="446"/>
      <c r="L249" s="18"/>
    </row>
    <row r="250" spans="1:12" ht="15" x14ac:dyDescent="0.25">
      <c r="A250" s="320"/>
      <c r="B250" s="452">
        <f>Eelarve!E61</f>
        <v>0</v>
      </c>
      <c r="C250" s="452">
        <f>Eelarve!F61</f>
        <v>0</v>
      </c>
      <c r="D250" s="452">
        <f>Eelarve!G61</f>
        <v>0</v>
      </c>
      <c r="E250" s="456"/>
      <c r="F250" s="457"/>
      <c r="G250" s="457"/>
      <c r="H250" s="457"/>
      <c r="I250" s="458"/>
      <c r="J250" s="465">
        <f>B250-C252-D252</f>
        <v>0</v>
      </c>
      <c r="K250" s="386">
        <f>IFERROR(C252/C250,0)</f>
        <v>0</v>
      </c>
      <c r="L250" s="18"/>
    </row>
    <row r="251" spans="1:12" x14ac:dyDescent="0.2">
      <c r="A251" s="447" t="str">
        <f>Eelarve!A61</f>
        <v xml:space="preserve">3.23. </v>
      </c>
      <c r="B251" s="455"/>
      <c r="C251" s="455"/>
      <c r="D251" s="455"/>
      <c r="E251" s="459"/>
      <c r="F251" s="460"/>
      <c r="G251" s="460"/>
      <c r="H251" s="460"/>
      <c r="I251" s="461"/>
      <c r="J251" s="466"/>
      <c r="K251" s="387"/>
      <c r="L251" s="18"/>
    </row>
    <row r="252" spans="1:12" ht="14.25" x14ac:dyDescent="0.2">
      <c r="A252" s="447"/>
      <c r="B252" s="451"/>
      <c r="C252" s="287">
        <f>SUM(C253:C260)</f>
        <v>0</v>
      </c>
      <c r="D252" s="287">
        <f>SUM(D253:D260)</f>
        <v>0</v>
      </c>
      <c r="E252" s="462"/>
      <c r="F252" s="463"/>
      <c r="G252" s="463"/>
      <c r="H252" s="463"/>
      <c r="I252" s="464"/>
      <c r="J252" s="467"/>
      <c r="K252" s="388"/>
      <c r="L252" s="18"/>
    </row>
    <row r="253" spans="1:12" ht="15" x14ac:dyDescent="0.25">
      <c r="A253" s="448"/>
      <c r="B253" s="452"/>
      <c r="C253" s="59"/>
      <c r="D253" s="59"/>
      <c r="E253" s="60"/>
      <c r="F253" s="61"/>
      <c r="G253" s="62"/>
      <c r="H253" s="63"/>
      <c r="I253" s="64"/>
      <c r="J253" s="444"/>
      <c r="K253" s="444"/>
      <c r="L253" s="18"/>
    </row>
    <row r="254" spans="1:12" ht="15" x14ac:dyDescent="0.25">
      <c r="A254" s="448"/>
      <c r="B254" s="452"/>
      <c r="C254" s="59"/>
      <c r="D254" s="59"/>
      <c r="E254" s="60"/>
      <c r="F254" s="61"/>
      <c r="G254" s="62"/>
      <c r="H254" s="63"/>
      <c r="I254" s="64"/>
      <c r="J254" s="445"/>
      <c r="K254" s="445"/>
      <c r="L254" s="18"/>
    </row>
    <row r="255" spans="1:12" ht="15" x14ac:dyDescent="0.25">
      <c r="A255" s="449"/>
      <c r="B255" s="452"/>
      <c r="C255" s="59"/>
      <c r="D255" s="59"/>
      <c r="E255" s="60"/>
      <c r="F255" s="60"/>
      <c r="G255" s="62"/>
      <c r="H255" s="63"/>
      <c r="I255" s="64"/>
      <c r="J255" s="445"/>
      <c r="K255" s="445"/>
      <c r="L255" s="18"/>
    </row>
    <row r="256" spans="1:12" ht="15" x14ac:dyDescent="0.25">
      <c r="A256" s="449"/>
      <c r="B256" s="452"/>
      <c r="C256" s="59"/>
      <c r="D256" s="59"/>
      <c r="E256" s="60"/>
      <c r="F256" s="60"/>
      <c r="G256" s="62"/>
      <c r="H256" s="63"/>
      <c r="I256" s="64"/>
      <c r="J256" s="445"/>
      <c r="K256" s="445"/>
      <c r="L256" s="18"/>
    </row>
    <row r="257" spans="1:12" ht="15" x14ac:dyDescent="0.25">
      <c r="A257" s="449"/>
      <c r="B257" s="452"/>
      <c r="C257" s="59"/>
      <c r="D257" s="59"/>
      <c r="E257" s="60"/>
      <c r="F257" s="60"/>
      <c r="G257" s="62"/>
      <c r="H257" s="63"/>
      <c r="I257" s="64"/>
      <c r="J257" s="445"/>
      <c r="K257" s="445"/>
      <c r="L257" s="18"/>
    </row>
    <row r="258" spans="1:12" ht="15" x14ac:dyDescent="0.25">
      <c r="A258" s="449"/>
      <c r="B258" s="452"/>
      <c r="C258" s="59"/>
      <c r="D258" s="59"/>
      <c r="E258" s="60"/>
      <c r="F258" s="60"/>
      <c r="G258" s="62"/>
      <c r="H258" s="63"/>
      <c r="I258" s="64"/>
      <c r="J258" s="445"/>
      <c r="K258" s="445"/>
      <c r="L258" s="18"/>
    </row>
    <row r="259" spans="1:12" ht="15" x14ac:dyDescent="0.25">
      <c r="A259" s="449"/>
      <c r="B259" s="452"/>
      <c r="C259" s="59"/>
      <c r="D259" s="59"/>
      <c r="E259" s="60"/>
      <c r="F259" s="60"/>
      <c r="G259" s="62"/>
      <c r="H259" s="63"/>
      <c r="I259" s="64"/>
      <c r="J259" s="445"/>
      <c r="K259" s="445"/>
      <c r="L259" s="18"/>
    </row>
    <row r="260" spans="1:12" ht="15" x14ac:dyDescent="0.25">
      <c r="A260" s="450"/>
      <c r="B260" s="453"/>
      <c r="C260" s="65"/>
      <c r="D260" s="65"/>
      <c r="E260" s="66"/>
      <c r="F260" s="66"/>
      <c r="G260" s="67"/>
      <c r="H260" s="68"/>
      <c r="I260" s="69"/>
      <c r="J260" s="446"/>
      <c r="K260" s="446"/>
      <c r="L260" s="18"/>
    </row>
    <row r="261" spans="1:12" ht="15" x14ac:dyDescent="0.25">
      <c r="A261" s="320"/>
      <c r="B261" s="452">
        <f>Eelarve!E62</f>
        <v>0</v>
      </c>
      <c r="C261" s="452">
        <f>Eelarve!F62</f>
        <v>0</v>
      </c>
      <c r="D261" s="452">
        <f>Eelarve!G62</f>
        <v>0</v>
      </c>
      <c r="E261" s="456"/>
      <c r="F261" s="457"/>
      <c r="G261" s="457"/>
      <c r="H261" s="457"/>
      <c r="I261" s="458"/>
      <c r="J261" s="465">
        <f>B261-C263-D263</f>
        <v>0</v>
      </c>
      <c r="K261" s="386">
        <f>IFERROR(C263/C261,0)</f>
        <v>0</v>
      </c>
      <c r="L261" s="18"/>
    </row>
    <row r="262" spans="1:12" x14ac:dyDescent="0.2">
      <c r="A262" s="447" t="str">
        <f>Eelarve!A62</f>
        <v xml:space="preserve">3.24. </v>
      </c>
      <c r="B262" s="455"/>
      <c r="C262" s="455"/>
      <c r="D262" s="455"/>
      <c r="E262" s="459"/>
      <c r="F262" s="460"/>
      <c r="G262" s="460"/>
      <c r="H262" s="460"/>
      <c r="I262" s="461"/>
      <c r="J262" s="466"/>
      <c r="K262" s="387"/>
      <c r="L262" s="18"/>
    </row>
    <row r="263" spans="1:12" ht="14.25" x14ac:dyDescent="0.2">
      <c r="A263" s="447"/>
      <c r="B263" s="451"/>
      <c r="C263" s="287">
        <f>SUM(C264:C271)</f>
        <v>0</v>
      </c>
      <c r="D263" s="287">
        <f>SUM(D264:D271)</f>
        <v>0</v>
      </c>
      <c r="E263" s="462"/>
      <c r="F263" s="463"/>
      <c r="G263" s="463"/>
      <c r="H263" s="463"/>
      <c r="I263" s="464"/>
      <c r="J263" s="467"/>
      <c r="K263" s="388"/>
      <c r="L263" s="18"/>
    </row>
    <row r="264" spans="1:12" ht="15" x14ac:dyDescent="0.25">
      <c r="A264" s="448"/>
      <c r="B264" s="452"/>
      <c r="C264" s="59"/>
      <c r="D264" s="59"/>
      <c r="E264" s="60"/>
      <c r="F264" s="61"/>
      <c r="G264" s="62"/>
      <c r="H264" s="63"/>
      <c r="I264" s="64"/>
      <c r="J264" s="444"/>
      <c r="K264" s="444"/>
      <c r="L264" s="18"/>
    </row>
    <row r="265" spans="1:12" ht="15" x14ac:dyDescent="0.25">
      <c r="A265" s="448"/>
      <c r="B265" s="452"/>
      <c r="C265" s="59"/>
      <c r="D265" s="59"/>
      <c r="E265" s="60"/>
      <c r="F265" s="61"/>
      <c r="G265" s="62"/>
      <c r="H265" s="63"/>
      <c r="I265" s="64"/>
      <c r="J265" s="445"/>
      <c r="K265" s="445"/>
      <c r="L265" s="18"/>
    </row>
    <row r="266" spans="1:12" ht="15" x14ac:dyDescent="0.25">
      <c r="A266" s="449"/>
      <c r="B266" s="452"/>
      <c r="C266" s="59"/>
      <c r="D266" s="59"/>
      <c r="E266" s="60"/>
      <c r="F266" s="60"/>
      <c r="G266" s="62"/>
      <c r="H266" s="63"/>
      <c r="I266" s="64"/>
      <c r="J266" s="445"/>
      <c r="K266" s="445"/>
      <c r="L266" s="18"/>
    </row>
    <row r="267" spans="1:12" ht="15" x14ac:dyDescent="0.25">
      <c r="A267" s="449"/>
      <c r="B267" s="452"/>
      <c r="C267" s="59"/>
      <c r="D267" s="59"/>
      <c r="E267" s="60"/>
      <c r="F267" s="60"/>
      <c r="G267" s="62"/>
      <c r="H267" s="63"/>
      <c r="I267" s="64"/>
      <c r="J267" s="445"/>
      <c r="K267" s="445"/>
      <c r="L267" s="18"/>
    </row>
    <row r="268" spans="1:12" ht="15" x14ac:dyDescent="0.25">
      <c r="A268" s="449"/>
      <c r="B268" s="452"/>
      <c r="C268" s="59"/>
      <c r="D268" s="59"/>
      <c r="E268" s="60"/>
      <c r="F268" s="60"/>
      <c r="G268" s="62"/>
      <c r="H268" s="63"/>
      <c r="I268" s="64"/>
      <c r="J268" s="445"/>
      <c r="K268" s="445"/>
      <c r="L268" s="18"/>
    </row>
    <row r="269" spans="1:12" ht="15" x14ac:dyDescent="0.25">
      <c r="A269" s="449"/>
      <c r="B269" s="452"/>
      <c r="C269" s="59"/>
      <c r="D269" s="59"/>
      <c r="E269" s="60"/>
      <c r="F269" s="60"/>
      <c r="G269" s="62"/>
      <c r="H269" s="63"/>
      <c r="I269" s="64"/>
      <c r="J269" s="445"/>
      <c r="K269" s="445"/>
      <c r="L269" s="18"/>
    </row>
    <row r="270" spans="1:12" ht="15" x14ac:dyDescent="0.25">
      <c r="A270" s="449"/>
      <c r="B270" s="452"/>
      <c r="C270" s="59"/>
      <c r="D270" s="59"/>
      <c r="E270" s="60"/>
      <c r="F270" s="60"/>
      <c r="G270" s="62"/>
      <c r="H270" s="63"/>
      <c r="I270" s="64"/>
      <c r="J270" s="445"/>
      <c r="K270" s="445"/>
      <c r="L270" s="18"/>
    </row>
    <row r="271" spans="1:12" ht="15" x14ac:dyDescent="0.25">
      <c r="A271" s="450"/>
      <c r="B271" s="453"/>
      <c r="C271" s="65"/>
      <c r="D271" s="65"/>
      <c r="E271" s="66"/>
      <c r="F271" s="66"/>
      <c r="G271" s="67"/>
      <c r="H271" s="68"/>
      <c r="I271" s="69"/>
      <c r="J271" s="446"/>
      <c r="K271" s="446"/>
      <c r="L271" s="18"/>
    </row>
    <row r="272" spans="1:12" ht="15" x14ac:dyDescent="0.25">
      <c r="A272" s="320"/>
      <c r="B272" s="452">
        <f>Eelarve!E63</f>
        <v>0</v>
      </c>
      <c r="C272" s="452">
        <f>Eelarve!F63</f>
        <v>0</v>
      </c>
      <c r="D272" s="452">
        <f>Eelarve!G63</f>
        <v>0</v>
      </c>
      <c r="E272" s="456"/>
      <c r="F272" s="457"/>
      <c r="G272" s="457"/>
      <c r="H272" s="457"/>
      <c r="I272" s="458"/>
      <c r="J272" s="465">
        <f>B272-C274-D274</f>
        <v>0</v>
      </c>
      <c r="K272" s="386">
        <f>IFERROR(C274/C272,0)</f>
        <v>0</v>
      </c>
      <c r="L272" s="18"/>
    </row>
    <row r="273" spans="1:12" x14ac:dyDescent="0.2">
      <c r="A273" s="447" t="str">
        <f>Eelarve!A63</f>
        <v xml:space="preserve">3.25. </v>
      </c>
      <c r="B273" s="455"/>
      <c r="C273" s="455"/>
      <c r="D273" s="455"/>
      <c r="E273" s="459"/>
      <c r="F273" s="460"/>
      <c r="G273" s="460"/>
      <c r="H273" s="460"/>
      <c r="I273" s="461"/>
      <c r="J273" s="466"/>
      <c r="K273" s="387"/>
      <c r="L273" s="18"/>
    </row>
    <row r="274" spans="1:12" ht="14.25" x14ac:dyDescent="0.2">
      <c r="A274" s="447"/>
      <c r="B274" s="451"/>
      <c r="C274" s="287">
        <f>SUM(C275:C282)</f>
        <v>0</v>
      </c>
      <c r="D274" s="287">
        <f>SUM(D275:D282)</f>
        <v>0</v>
      </c>
      <c r="E274" s="462"/>
      <c r="F274" s="463"/>
      <c r="G274" s="463"/>
      <c r="H274" s="463"/>
      <c r="I274" s="464"/>
      <c r="J274" s="467"/>
      <c r="K274" s="388"/>
      <c r="L274" s="18"/>
    </row>
    <row r="275" spans="1:12" ht="15" x14ac:dyDescent="0.25">
      <c r="A275" s="448"/>
      <c r="B275" s="452"/>
      <c r="C275" s="59"/>
      <c r="D275" s="59"/>
      <c r="E275" s="60"/>
      <c r="F275" s="61"/>
      <c r="G275" s="62"/>
      <c r="H275" s="63"/>
      <c r="I275" s="64"/>
      <c r="J275" s="444"/>
      <c r="K275" s="444"/>
      <c r="L275" s="18"/>
    </row>
    <row r="276" spans="1:12" ht="15" x14ac:dyDescent="0.25">
      <c r="A276" s="448"/>
      <c r="B276" s="452"/>
      <c r="C276" s="59"/>
      <c r="D276" s="59"/>
      <c r="E276" s="60"/>
      <c r="F276" s="61"/>
      <c r="G276" s="62"/>
      <c r="H276" s="63"/>
      <c r="I276" s="64"/>
      <c r="J276" s="445"/>
      <c r="K276" s="445"/>
      <c r="L276" s="18"/>
    </row>
    <row r="277" spans="1:12" ht="15" x14ac:dyDescent="0.25">
      <c r="A277" s="449"/>
      <c r="B277" s="452"/>
      <c r="C277" s="59"/>
      <c r="D277" s="59"/>
      <c r="E277" s="60"/>
      <c r="F277" s="60"/>
      <c r="G277" s="62"/>
      <c r="H277" s="63"/>
      <c r="I277" s="64"/>
      <c r="J277" s="445"/>
      <c r="K277" s="445"/>
      <c r="L277" s="18"/>
    </row>
    <row r="278" spans="1:12" ht="15" x14ac:dyDescent="0.25">
      <c r="A278" s="449"/>
      <c r="B278" s="452"/>
      <c r="C278" s="59"/>
      <c r="D278" s="59"/>
      <c r="E278" s="60"/>
      <c r="F278" s="60"/>
      <c r="G278" s="62"/>
      <c r="H278" s="63"/>
      <c r="I278" s="64"/>
      <c r="J278" s="445"/>
      <c r="K278" s="445"/>
      <c r="L278" s="18"/>
    </row>
    <row r="279" spans="1:12" ht="15" x14ac:dyDescent="0.25">
      <c r="A279" s="449"/>
      <c r="B279" s="452"/>
      <c r="C279" s="59"/>
      <c r="D279" s="59"/>
      <c r="E279" s="60"/>
      <c r="F279" s="60"/>
      <c r="G279" s="62"/>
      <c r="H279" s="63"/>
      <c r="I279" s="64"/>
      <c r="J279" s="445"/>
      <c r="K279" s="445"/>
      <c r="L279" s="18"/>
    </row>
    <row r="280" spans="1:12" ht="15" x14ac:dyDescent="0.25">
      <c r="A280" s="449"/>
      <c r="B280" s="452"/>
      <c r="C280" s="59"/>
      <c r="D280" s="59"/>
      <c r="E280" s="60"/>
      <c r="F280" s="60"/>
      <c r="G280" s="62"/>
      <c r="H280" s="63"/>
      <c r="I280" s="64"/>
      <c r="J280" s="445"/>
      <c r="K280" s="445"/>
      <c r="L280" s="18"/>
    </row>
    <row r="281" spans="1:12" ht="15" x14ac:dyDescent="0.25">
      <c r="A281" s="449"/>
      <c r="B281" s="452"/>
      <c r="C281" s="59"/>
      <c r="D281" s="59"/>
      <c r="E281" s="60"/>
      <c r="F281" s="60"/>
      <c r="G281" s="62"/>
      <c r="H281" s="63"/>
      <c r="I281" s="64"/>
      <c r="J281" s="445"/>
      <c r="K281" s="445"/>
      <c r="L281" s="18"/>
    </row>
    <row r="282" spans="1:12" ht="15" x14ac:dyDescent="0.25">
      <c r="A282" s="450"/>
      <c r="B282" s="453"/>
      <c r="C282" s="65"/>
      <c r="D282" s="65"/>
      <c r="E282" s="66"/>
      <c r="F282" s="66"/>
      <c r="G282" s="67"/>
      <c r="H282" s="68"/>
      <c r="I282" s="69"/>
      <c r="J282" s="446"/>
      <c r="K282" s="446"/>
      <c r="L282" s="18"/>
    </row>
    <row r="283" spans="1:12" ht="15" x14ac:dyDescent="0.25">
      <c r="A283" s="320"/>
      <c r="B283" s="452">
        <f>Eelarve!E64</f>
        <v>0</v>
      </c>
      <c r="C283" s="452">
        <f>Eelarve!F64</f>
        <v>0</v>
      </c>
      <c r="D283" s="452">
        <f>Eelarve!G64</f>
        <v>0</v>
      </c>
      <c r="E283" s="456"/>
      <c r="F283" s="457"/>
      <c r="G283" s="457"/>
      <c r="H283" s="457"/>
      <c r="I283" s="458"/>
      <c r="J283" s="465">
        <f>B283-C285-D285</f>
        <v>0</v>
      </c>
      <c r="K283" s="386">
        <f>IFERROR(C285/C283,0)</f>
        <v>0</v>
      </c>
      <c r="L283" s="18"/>
    </row>
    <row r="284" spans="1:12" x14ac:dyDescent="0.2">
      <c r="A284" s="447" t="str">
        <f>Eelarve!A64</f>
        <v xml:space="preserve">3.26. </v>
      </c>
      <c r="B284" s="455"/>
      <c r="C284" s="455"/>
      <c r="D284" s="455"/>
      <c r="E284" s="459"/>
      <c r="F284" s="460"/>
      <c r="G284" s="460"/>
      <c r="H284" s="460"/>
      <c r="I284" s="461"/>
      <c r="J284" s="466"/>
      <c r="K284" s="387"/>
      <c r="L284" s="18"/>
    </row>
    <row r="285" spans="1:12" ht="14.25" x14ac:dyDescent="0.2">
      <c r="A285" s="447"/>
      <c r="B285" s="451"/>
      <c r="C285" s="287">
        <f>SUM(C286:C293)</f>
        <v>0</v>
      </c>
      <c r="D285" s="287">
        <f>SUM(D286:D293)</f>
        <v>0</v>
      </c>
      <c r="E285" s="462"/>
      <c r="F285" s="463"/>
      <c r="G285" s="463"/>
      <c r="H285" s="463"/>
      <c r="I285" s="464"/>
      <c r="J285" s="467"/>
      <c r="K285" s="388"/>
      <c r="L285" s="18"/>
    </row>
    <row r="286" spans="1:12" ht="15" x14ac:dyDescent="0.25">
      <c r="A286" s="448"/>
      <c r="B286" s="452"/>
      <c r="C286" s="59"/>
      <c r="D286" s="59"/>
      <c r="E286" s="60"/>
      <c r="F286" s="61"/>
      <c r="G286" s="62"/>
      <c r="H286" s="63"/>
      <c r="I286" s="64"/>
      <c r="J286" s="444"/>
      <c r="K286" s="444"/>
      <c r="L286" s="18"/>
    </row>
    <row r="287" spans="1:12" ht="15" x14ac:dyDescent="0.25">
      <c r="A287" s="448"/>
      <c r="B287" s="452"/>
      <c r="C287" s="59"/>
      <c r="D287" s="59"/>
      <c r="E287" s="60"/>
      <c r="F287" s="61"/>
      <c r="G287" s="62"/>
      <c r="H287" s="63"/>
      <c r="I287" s="64"/>
      <c r="J287" s="445"/>
      <c r="K287" s="445"/>
      <c r="L287" s="18"/>
    </row>
    <row r="288" spans="1:12" ht="15" x14ac:dyDescent="0.25">
      <c r="A288" s="449"/>
      <c r="B288" s="452"/>
      <c r="C288" s="59"/>
      <c r="D288" s="59"/>
      <c r="E288" s="60"/>
      <c r="F288" s="60"/>
      <c r="G288" s="62"/>
      <c r="H288" s="63"/>
      <c r="I288" s="64"/>
      <c r="J288" s="445"/>
      <c r="K288" s="445"/>
      <c r="L288" s="18"/>
    </row>
    <row r="289" spans="1:12" ht="15" x14ac:dyDescent="0.25">
      <c r="A289" s="449"/>
      <c r="B289" s="452"/>
      <c r="C289" s="59"/>
      <c r="D289" s="59"/>
      <c r="E289" s="60"/>
      <c r="F289" s="60"/>
      <c r="G289" s="62"/>
      <c r="H289" s="63"/>
      <c r="I289" s="64"/>
      <c r="J289" s="445"/>
      <c r="K289" s="445"/>
      <c r="L289" s="18"/>
    </row>
    <row r="290" spans="1:12" ht="15" x14ac:dyDescent="0.25">
      <c r="A290" s="449"/>
      <c r="B290" s="452"/>
      <c r="C290" s="59"/>
      <c r="D290" s="59"/>
      <c r="E290" s="60"/>
      <c r="F290" s="60"/>
      <c r="G290" s="62"/>
      <c r="H290" s="63"/>
      <c r="I290" s="64"/>
      <c r="J290" s="445"/>
      <c r="K290" s="445"/>
      <c r="L290" s="18"/>
    </row>
    <row r="291" spans="1:12" ht="15" x14ac:dyDescent="0.25">
      <c r="A291" s="449"/>
      <c r="B291" s="452"/>
      <c r="C291" s="59"/>
      <c r="D291" s="59"/>
      <c r="E291" s="60"/>
      <c r="F291" s="60"/>
      <c r="G291" s="62"/>
      <c r="H291" s="63"/>
      <c r="I291" s="64"/>
      <c r="J291" s="445"/>
      <c r="K291" s="445"/>
      <c r="L291" s="18"/>
    </row>
    <row r="292" spans="1:12" ht="15" x14ac:dyDescent="0.25">
      <c r="A292" s="449"/>
      <c r="B292" s="452"/>
      <c r="C292" s="59"/>
      <c r="D292" s="59"/>
      <c r="E292" s="60"/>
      <c r="F292" s="60"/>
      <c r="G292" s="62"/>
      <c r="H292" s="63"/>
      <c r="I292" s="64"/>
      <c r="J292" s="445"/>
      <c r="K292" s="445"/>
      <c r="L292" s="18"/>
    </row>
    <row r="293" spans="1:12" ht="15" x14ac:dyDescent="0.25">
      <c r="A293" s="450"/>
      <c r="B293" s="453"/>
      <c r="C293" s="65"/>
      <c r="D293" s="65"/>
      <c r="E293" s="66"/>
      <c r="F293" s="66"/>
      <c r="G293" s="67"/>
      <c r="H293" s="68"/>
      <c r="I293" s="69"/>
      <c r="J293" s="446"/>
      <c r="K293" s="446"/>
      <c r="L293" s="18"/>
    </row>
    <row r="294" spans="1:12" ht="15" x14ac:dyDescent="0.25">
      <c r="A294" s="320"/>
      <c r="B294" s="452">
        <f>Eelarve!E65</f>
        <v>0</v>
      </c>
      <c r="C294" s="452">
        <f>Eelarve!F65</f>
        <v>0</v>
      </c>
      <c r="D294" s="452">
        <f>Eelarve!G65</f>
        <v>0</v>
      </c>
      <c r="E294" s="456"/>
      <c r="F294" s="457"/>
      <c r="G294" s="457"/>
      <c r="H294" s="457"/>
      <c r="I294" s="458"/>
      <c r="J294" s="465">
        <f>B294-C296-D296</f>
        <v>0</v>
      </c>
      <c r="K294" s="386">
        <f>IFERROR(C296/C294,0)</f>
        <v>0</v>
      </c>
      <c r="L294" s="18"/>
    </row>
    <row r="295" spans="1:12" x14ac:dyDescent="0.2">
      <c r="A295" s="447" t="str">
        <f>Eelarve!A65</f>
        <v xml:space="preserve">3.27. </v>
      </c>
      <c r="B295" s="455"/>
      <c r="C295" s="455"/>
      <c r="D295" s="455"/>
      <c r="E295" s="459"/>
      <c r="F295" s="460"/>
      <c r="G295" s="460"/>
      <c r="H295" s="460"/>
      <c r="I295" s="461"/>
      <c r="J295" s="466"/>
      <c r="K295" s="387"/>
      <c r="L295" s="18"/>
    </row>
    <row r="296" spans="1:12" ht="14.25" x14ac:dyDescent="0.2">
      <c r="A296" s="447"/>
      <c r="B296" s="451"/>
      <c r="C296" s="287">
        <f>SUM(C297:C304)</f>
        <v>0</v>
      </c>
      <c r="D296" s="287">
        <f>SUM(D297:D304)</f>
        <v>0</v>
      </c>
      <c r="E296" s="462"/>
      <c r="F296" s="463"/>
      <c r="G296" s="463"/>
      <c r="H296" s="463"/>
      <c r="I296" s="464"/>
      <c r="J296" s="467"/>
      <c r="K296" s="388"/>
      <c r="L296" s="18"/>
    </row>
    <row r="297" spans="1:12" ht="15" x14ac:dyDescent="0.25">
      <c r="A297" s="448"/>
      <c r="B297" s="452"/>
      <c r="C297" s="59"/>
      <c r="D297" s="59"/>
      <c r="E297" s="60"/>
      <c r="F297" s="61"/>
      <c r="G297" s="62"/>
      <c r="H297" s="63"/>
      <c r="I297" s="64"/>
      <c r="J297" s="444"/>
      <c r="K297" s="444"/>
      <c r="L297" s="18"/>
    </row>
    <row r="298" spans="1:12" ht="15" x14ac:dyDescent="0.25">
      <c r="A298" s="448"/>
      <c r="B298" s="452"/>
      <c r="C298" s="59"/>
      <c r="D298" s="59"/>
      <c r="E298" s="60"/>
      <c r="F298" s="61"/>
      <c r="G298" s="62"/>
      <c r="H298" s="63"/>
      <c r="I298" s="64"/>
      <c r="J298" s="445"/>
      <c r="K298" s="445"/>
      <c r="L298" s="18"/>
    </row>
    <row r="299" spans="1:12" ht="15" x14ac:dyDescent="0.25">
      <c r="A299" s="449"/>
      <c r="B299" s="452"/>
      <c r="C299" s="59"/>
      <c r="D299" s="59"/>
      <c r="E299" s="60"/>
      <c r="F299" s="60"/>
      <c r="G299" s="62"/>
      <c r="H299" s="63"/>
      <c r="I299" s="64"/>
      <c r="J299" s="445"/>
      <c r="K299" s="445"/>
      <c r="L299" s="18"/>
    </row>
    <row r="300" spans="1:12" ht="15" x14ac:dyDescent="0.25">
      <c r="A300" s="449"/>
      <c r="B300" s="452"/>
      <c r="C300" s="59"/>
      <c r="D300" s="59"/>
      <c r="E300" s="60"/>
      <c r="F300" s="60"/>
      <c r="G300" s="62"/>
      <c r="H300" s="63"/>
      <c r="I300" s="64"/>
      <c r="J300" s="445"/>
      <c r="K300" s="445"/>
      <c r="L300" s="18"/>
    </row>
    <row r="301" spans="1:12" ht="15" x14ac:dyDescent="0.25">
      <c r="A301" s="449"/>
      <c r="B301" s="452"/>
      <c r="C301" s="59"/>
      <c r="D301" s="59"/>
      <c r="E301" s="60"/>
      <c r="F301" s="60"/>
      <c r="G301" s="62"/>
      <c r="H301" s="63"/>
      <c r="I301" s="64"/>
      <c r="J301" s="445"/>
      <c r="K301" s="445"/>
      <c r="L301" s="18"/>
    </row>
    <row r="302" spans="1:12" ht="15" x14ac:dyDescent="0.25">
      <c r="A302" s="449"/>
      <c r="B302" s="452"/>
      <c r="C302" s="59"/>
      <c r="D302" s="59"/>
      <c r="E302" s="60"/>
      <c r="F302" s="60"/>
      <c r="G302" s="62"/>
      <c r="H302" s="63"/>
      <c r="I302" s="64"/>
      <c r="J302" s="445"/>
      <c r="K302" s="445"/>
      <c r="L302" s="18"/>
    </row>
    <row r="303" spans="1:12" ht="15" x14ac:dyDescent="0.25">
      <c r="A303" s="449"/>
      <c r="B303" s="452"/>
      <c r="C303" s="59"/>
      <c r="D303" s="59"/>
      <c r="E303" s="60"/>
      <c r="F303" s="60"/>
      <c r="G303" s="62"/>
      <c r="H303" s="63"/>
      <c r="I303" s="64"/>
      <c r="J303" s="445"/>
      <c r="K303" s="445"/>
      <c r="L303" s="18"/>
    </row>
    <row r="304" spans="1:12" ht="15" x14ac:dyDescent="0.25">
      <c r="A304" s="450"/>
      <c r="B304" s="453"/>
      <c r="C304" s="65"/>
      <c r="D304" s="65"/>
      <c r="E304" s="66"/>
      <c r="F304" s="66"/>
      <c r="G304" s="67"/>
      <c r="H304" s="68"/>
      <c r="I304" s="69"/>
      <c r="J304" s="446"/>
      <c r="K304" s="446"/>
      <c r="L304" s="18"/>
    </row>
    <row r="305" spans="1:12" ht="15" x14ac:dyDescent="0.25">
      <c r="A305" s="320"/>
      <c r="B305" s="452">
        <f>Eelarve!E66</f>
        <v>0</v>
      </c>
      <c r="C305" s="452">
        <f>Eelarve!F66</f>
        <v>0</v>
      </c>
      <c r="D305" s="452">
        <f>Eelarve!G66</f>
        <v>0</v>
      </c>
      <c r="E305" s="456"/>
      <c r="F305" s="457"/>
      <c r="G305" s="457"/>
      <c r="H305" s="457"/>
      <c r="I305" s="458"/>
      <c r="J305" s="465">
        <f>B305-C307-D307</f>
        <v>0</v>
      </c>
      <c r="K305" s="386">
        <f>IFERROR(C307/C305,0)</f>
        <v>0</v>
      </c>
      <c r="L305" s="18"/>
    </row>
    <row r="306" spans="1:12" x14ac:dyDescent="0.2">
      <c r="A306" s="447" t="str">
        <f>Eelarve!A66</f>
        <v xml:space="preserve">3.28. </v>
      </c>
      <c r="B306" s="455"/>
      <c r="C306" s="455"/>
      <c r="D306" s="455"/>
      <c r="E306" s="459"/>
      <c r="F306" s="460"/>
      <c r="G306" s="460"/>
      <c r="H306" s="460"/>
      <c r="I306" s="461"/>
      <c r="J306" s="466"/>
      <c r="K306" s="387"/>
      <c r="L306" s="18"/>
    </row>
    <row r="307" spans="1:12" ht="14.25" x14ac:dyDescent="0.2">
      <c r="A307" s="447"/>
      <c r="B307" s="451"/>
      <c r="C307" s="287">
        <f>SUM(C308:C315)</f>
        <v>0</v>
      </c>
      <c r="D307" s="287">
        <f>SUM(D308:D315)</f>
        <v>0</v>
      </c>
      <c r="E307" s="462"/>
      <c r="F307" s="463"/>
      <c r="G307" s="463"/>
      <c r="H307" s="463"/>
      <c r="I307" s="464"/>
      <c r="J307" s="467"/>
      <c r="K307" s="388"/>
      <c r="L307" s="18"/>
    </row>
    <row r="308" spans="1:12" ht="15" x14ac:dyDescent="0.25">
      <c r="A308" s="448"/>
      <c r="B308" s="452"/>
      <c r="C308" s="59"/>
      <c r="D308" s="59"/>
      <c r="E308" s="60"/>
      <c r="F308" s="61"/>
      <c r="G308" s="62"/>
      <c r="H308" s="63"/>
      <c r="I308" s="64"/>
      <c r="J308" s="444"/>
      <c r="K308" s="444"/>
      <c r="L308" s="18"/>
    </row>
    <row r="309" spans="1:12" ht="15" x14ac:dyDescent="0.25">
      <c r="A309" s="448"/>
      <c r="B309" s="452"/>
      <c r="C309" s="59"/>
      <c r="D309" s="59"/>
      <c r="E309" s="60"/>
      <c r="F309" s="61"/>
      <c r="G309" s="62"/>
      <c r="H309" s="63"/>
      <c r="I309" s="64"/>
      <c r="J309" s="445"/>
      <c r="K309" s="445"/>
      <c r="L309" s="18"/>
    </row>
    <row r="310" spans="1:12" ht="15" x14ac:dyDescent="0.25">
      <c r="A310" s="449"/>
      <c r="B310" s="452"/>
      <c r="C310" s="59"/>
      <c r="D310" s="59"/>
      <c r="E310" s="60"/>
      <c r="F310" s="60"/>
      <c r="G310" s="62"/>
      <c r="H310" s="63"/>
      <c r="I310" s="64"/>
      <c r="J310" s="445"/>
      <c r="K310" s="445"/>
      <c r="L310" s="18"/>
    </row>
    <row r="311" spans="1:12" ht="15" x14ac:dyDescent="0.25">
      <c r="A311" s="449"/>
      <c r="B311" s="452"/>
      <c r="C311" s="59"/>
      <c r="D311" s="59"/>
      <c r="E311" s="60"/>
      <c r="F311" s="60"/>
      <c r="G311" s="62"/>
      <c r="H311" s="63"/>
      <c r="I311" s="64"/>
      <c r="J311" s="445"/>
      <c r="K311" s="445"/>
      <c r="L311" s="18"/>
    </row>
    <row r="312" spans="1:12" ht="15" x14ac:dyDescent="0.25">
      <c r="A312" s="449"/>
      <c r="B312" s="452"/>
      <c r="C312" s="59"/>
      <c r="D312" s="59"/>
      <c r="E312" s="60"/>
      <c r="F312" s="60"/>
      <c r="G312" s="62"/>
      <c r="H312" s="63"/>
      <c r="I312" s="64"/>
      <c r="J312" s="445"/>
      <c r="K312" s="445"/>
      <c r="L312" s="18"/>
    </row>
    <row r="313" spans="1:12" ht="15" x14ac:dyDescent="0.25">
      <c r="A313" s="449"/>
      <c r="B313" s="452"/>
      <c r="C313" s="59"/>
      <c r="D313" s="59"/>
      <c r="E313" s="60"/>
      <c r="F313" s="60"/>
      <c r="G313" s="62"/>
      <c r="H313" s="63"/>
      <c r="I313" s="64"/>
      <c r="J313" s="445"/>
      <c r="K313" s="445"/>
      <c r="L313" s="18"/>
    </row>
    <row r="314" spans="1:12" ht="15" x14ac:dyDescent="0.25">
      <c r="A314" s="449"/>
      <c r="B314" s="452"/>
      <c r="C314" s="59"/>
      <c r="D314" s="59"/>
      <c r="E314" s="60"/>
      <c r="F314" s="60"/>
      <c r="G314" s="62"/>
      <c r="H314" s="63"/>
      <c r="I314" s="64"/>
      <c r="J314" s="445"/>
      <c r="K314" s="445"/>
      <c r="L314" s="18"/>
    </row>
    <row r="315" spans="1:12" ht="15" x14ac:dyDescent="0.25">
      <c r="A315" s="450"/>
      <c r="B315" s="453"/>
      <c r="C315" s="65"/>
      <c r="D315" s="65"/>
      <c r="E315" s="66"/>
      <c r="F315" s="66"/>
      <c r="G315" s="67"/>
      <c r="H315" s="68"/>
      <c r="I315" s="69"/>
      <c r="J315" s="446"/>
      <c r="K315" s="446"/>
      <c r="L315" s="18"/>
    </row>
    <row r="316" spans="1:12" ht="15" x14ac:dyDescent="0.25">
      <c r="A316" s="320"/>
      <c r="B316" s="452">
        <f>Eelarve!E67</f>
        <v>0</v>
      </c>
      <c r="C316" s="452">
        <f>Eelarve!F67</f>
        <v>0</v>
      </c>
      <c r="D316" s="452">
        <f>Eelarve!G67</f>
        <v>0</v>
      </c>
      <c r="E316" s="456"/>
      <c r="F316" s="457"/>
      <c r="G316" s="457"/>
      <c r="H316" s="457"/>
      <c r="I316" s="458"/>
      <c r="J316" s="465">
        <f>B316-C318-D318</f>
        <v>0</v>
      </c>
      <c r="K316" s="386">
        <f>IFERROR(C318/C316,0)</f>
        <v>0</v>
      </c>
      <c r="L316" s="18"/>
    </row>
    <row r="317" spans="1:12" x14ac:dyDescent="0.2">
      <c r="A317" s="447" t="str">
        <f>Eelarve!A67</f>
        <v xml:space="preserve">3.29. </v>
      </c>
      <c r="B317" s="455"/>
      <c r="C317" s="455"/>
      <c r="D317" s="455"/>
      <c r="E317" s="459"/>
      <c r="F317" s="460"/>
      <c r="G317" s="460"/>
      <c r="H317" s="460"/>
      <c r="I317" s="461"/>
      <c r="J317" s="466"/>
      <c r="K317" s="387"/>
      <c r="L317" s="18"/>
    </row>
    <row r="318" spans="1:12" ht="14.25" x14ac:dyDescent="0.2">
      <c r="A318" s="447"/>
      <c r="B318" s="451"/>
      <c r="C318" s="287">
        <f>SUM(C319:C326)</f>
        <v>0</v>
      </c>
      <c r="D318" s="287">
        <f>SUM(D319:D326)</f>
        <v>0</v>
      </c>
      <c r="E318" s="462"/>
      <c r="F318" s="463"/>
      <c r="G318" s="463"/>
      <c r="H318" s="463"/>
      <c r="I318" s="464"/>
      <c r="J318" s="467"/>
      <c r="K318" s="388"/>
      <c r="L318" s="18"/>
    </row>
    <row r="319" spans="1:12" ht="15" x14ac:dyDescent="0.25">
      <c r="A319" s="448"/>
      <c r="B319" s="452"/>
      <c r="C319" s="59"/>
      <c r="D319" s="59"/>
      <c r="E319" s="60"/>
      <c r="F319" s="61"/>
      <c r="G319" s="62"/>
      <c r="H319" s="63"/>
      <c r="I319" s="64"/>
      <c r="J319" s="444"/>
      <c r="K319" s="444"/>
      <c r="L319" s="18"/>
    </row>
    <row r="320" spans="1:12" ht="15" x14ac:dyDescent="0.25">
      <c r="A320" s="448"/>
      <c r="B320" s="452"/>
      <c r="C320" s="59"/>
      <c r="D320" s="59"/>
      <c r="E320" s="60"/>
      <c r="F320" s="61"/>
      <c r="G320" s="62"/>
      <c r="H320" s="63"/>
      <c r="I320" s="64"/>
      <c r="J320" s="445"/>
      <c r="K320" s="445"/>
      <c r="L320" s="18"/>
    </row>
    <row r="321" spans="1:12" ht="15" x14ac:dyDescent="0.25">
      <c r="A321" s="449"/>
      <c r="B321" s="452"/>
      <c r="C321" s="59"/>
      <c r="D321" s="59"/>
      <c r="E321" s="60"/>
      <c r="F321" s="60"/>
      <c r="G321" s="62"/>
      <c r="H321" s="63"/>
      <c r="I321" s="64"/>
      <c r="J321" s="445"/>
      <c r="K321" s="445"/>
      <c r="L321" s="18"/>
    </row>
    <row r="322" spans="1:12" ht="15" x14ac:dyDescent="0.25">
      <c r="A322" s="449"/>
      <c r="B322" s="452"/>
      <c r="C322" s="59"/>
      <c r="D322" s="59"/>
      <c r="E322" s="60"/>
      <c r="F322" s="60"/>
      <c r="G322" s="62"/>
      <c r="H322" s="63"/>
      <c r="I322" s="64"/>
      <c r="J322" s="445"/>
      <c r="K322" s="445"/>
      <c r="L322" s="18"/>
    </row>
    <row r="323" spans="1:12" ht="15" x14ac:dyDescent="0.25">
      <c r="A323" s="449"/>
      <c r="B323" s="452"/>
      <c r="C323" s="59"/>
      <c r="D323" s="59"/>
      <c r="E323" s="60"/>
      <c r="F323" s="60"/>
      <c r="G323" s="62"/>
      <c r="H323" s="63"/>
      <c r="I323" s="64"/>
      <c r="J323" s="445"/>
      <c r="K323" s="445"/>
      <c r="L323" s="18"/>
    </row>
    <row r="324" spans="1:12" ht="15" x14ac:dyDescent="0.25">
      <c r="A324" s="449"/>
      <c r="B324" s="452"/>
      <c r="C324" s="59"/>
      <c r="D324" s="59"/>
      <c r="E324" s="60"/>
      <c r="F324" s="60"/>
      <c r="G324" s="62"/>
      <c r="H324" s="63"/>
      <c r="I324" s="64"/>
      <c r="J324" s="445"/>
      <c r="K324" s="445"/>
      <c r="L324" s="18"/>
    </row>
    <row r="325" spans="1:12" ht="15" x14ac:dyDescent="0.25">
      <c r="A325" s="449"/>
      <c r="B325" s="452"/>
      <c r="C325" s="59"/>
      <c r="D325" s="59"/>
      <c r="E325" s="60"/>
      <c r="F325" s="60"/>
      <c r="G325" s="62"/>
      <c r="H325" s="63"/>
      <c r="I325" s="64"/>
      <c r="J325" s="445"/>
      <c r="K325" s="445"/>
      <c r="L325" s="18"/>
    </row>
    <row r="326" spans="1:12" ht="15" x14ac:dyDescent="0.25">
      <c r="A326" s="450"/>
      <c r="B326" s="453"/>
      <c r="C326" s="65"/>
      <c r="D326" s="65"/>
      <c r="E326" s="66"/>
      <c r="F326" s="66"/>
      <c r="G326" s="67"/>
      <c r="H326" s="68"/>
      <c r="I326" s="69"/>
      <c r="J326" s="446"/>
      <c r="K326" s="446"/>
      <c r="L326" s="18"/>
    </row>
    <row r="327" spans="1:12" ht="15" x14ac:dyDescent="0.25">
      <c r="A327" s="320"/>
      <c r="B327" s="452">
        <f>Eelarve!E68</f>
        <v>0</v>
      </c>
      <c r="C327" s="452">
        <f>Eelarve!F68</f>
        <v>0</v>
      </c>
      <c r="D327" s="452">
        <f>Eelarve!G68</f>
        <v>0</v>
      </c>
      <c r="E327" s="456"/>
      <c r="F327" s="457"/>
      <c r="G327" s="457"/>
      <c r="H327" s="457"/>
      <c r="I327" s="458"/>
      <c r="J327" s="465">
        <f>B327-C329-D329</f>
        <v>0</v>
      </c>
      <c r="K327" s="386">
        <f>IFERROR(C329/C327,0)</f>
        <v>0</v>
      </c>
      <c r="L327" s="18"/>
    </row>
    <row r="328" spans="1:12" x14ac:dyDescent="0.2">
      <c r="A328" s="447" t="str">
        <f>Eelarve!A68</f>
        <v xml:space="preserve">3.30. </v>
      </c>
      <c r="B328" s="455"/>
      <c r="C328" s="455"/>
      <c r="D328" s="455"/>
      <c r="E328" s="459"/>
      <c r="F328" s="460"/>
      <c r="G328" s="460"/>
      <c r="H328" s="460"/>
      <c r="I328" s="461"/>
      <c r="J328" s="466"/>
      <c r="K328" s="387"/>
      <c r="L328" s="18"/>
    </row>
    <row r="329" spans="1:12" ht="14.25" x14ac:dyDescent="0.2">
      <c r="A329" s="447"/>
      <c r="B329" s="451"/>
      <c r="C329" s="287">
        <f>SUM(C330:C337)</f>
        <v>0</v>
      </c>
      <c r="D329" s="287">
        <f>SUM(D330:D337)</f>
        <v>0</v>
      </c>
      <c r="E329" s="462"/>
      <c r="F329" s="463"/>
      <c r="G329" s="463"/>
      <c r="H329" s="463"/>
      <c r="I329" s="464"/>
      <c r="J329" s="467"/>
      <c r="K329" s="388"/>
      <c r="L329" s="18"/>
    </row>
    <row r="330" spans="1:12" ht="15" x14ac:dyDescent="0.25">
      <c r="A330" s="448"/>
      <c r="B330" s="452"/>
      <c r="C330" s="59"/>
      <c r="D330" s="59"/>
      <c r="E330" s="60"/>
      <c r="F330" s="61"/>
      <c r="G330" s="62"/>
      <c r="H330" s="63"/>
      <c r="I330" s="64"/>
      <c r="J330" s="444"/>
      <c r="K330" s="444"/>
      <c r="L330" s="18"/>
    </row>
    <row r="331" spans="1:12" ht="15" x14ac:dyDescent="0.25">
      <c r="A331" s="448"/>
      <c r="B331" s="452"/>
      <c r="C331" s="59"/>
      <c r="D331" s="59"/>
      <c r="E331" s="60"/>
      <c r="F331" s="61"/>
      <c r="G331" s="62"/>
      <c r="H331" s="63"/>
      <c r="I331" s="64"/>
      <c r="J331" s="445"/>
      <c r="K331" s="445"/>
      <c r="L331" s="18"/>
    </row>
    <row r="332" spans="1:12" ht="15" x14ac:dyDescent="0.25">
      <c r="A332" s="449"/>
      <c r="B332" s="452"/>
      <c r="C332" s="59"/>
      <c r="D332" s="59"/>
      <c r="E332" s="60"/>
      <c r="F332" s="60"/>
      <c r="G332" s="62"/>
      <c r="H332" s="63"/>
      <c r="I332" s="64"/>
      <c r="J332" s="445"/>
      <c r="K332" s="445"/>
      <c r="L332" s="18"/>
    </row>
    <row r="333" spans="1:12" ht="15" x14ac:dyDescent="0.25">
      <c r="A333" s="449"/>
      <c r="B333" s="452"/>
      <c r="C333" s="59"/>
      <c r="D333" s="59"/>
      <c r="E333" s="60"/>
      <c r="F333" s="60"/>
      <c r="G333" s="62"/>
      <c r="H333" s="63"/>
      <c r="I333" s="64"/>
      <c r="J333" s="445"/>
      <c r="K333" s="445"/>
      <c r="L333" s="18"/>
    </row>
    <row r="334" spans="1:12" ht="15" x14ac:dyDescent="0.25">
      <c r="A334" s="449"/>
      <c r="B334" s="452"/>
      <c r="C334" s="59"/>
      <c r="D334" s="59"/>
      <c r="E334" s="60"/>
      <c r="F334" s="60"/>
      <c r="G334" s="62"/>
      <c r="H334" s="63"/>
      <c r="I334" s="64"/>
      <c r="J334" s="445"/>
      <c r="K334" s="445"/>
      <c r="L334" s="18"/>
    </row>
    <row r="335" spans="1:12" ht="15" x14ac:dyDescent="0.25">
      <c r="A335" s="449"/>
      <c r="B335" s="452"/>
      <c r="C335" s="59"/>
      <c r="D335" s="59"/>
      <c r="E335" s="60"/>
      <c r="F335" s="60"/>
      <c r="G335" s="62"/>
      <c r="H335" s="63"/>
      <c r="I335" s="64"/>
      <c r="J335" s="445"/>
      <c r="K335" s="445"/>
      <c r="L335" s="18"/>
    </row>
    <row r="336" spans="1:12" ht="15" x14ac:dyDescent="0.25">
      <c r="A336" s="449"/>
      <c r="B336" s="452"/>
      <c r="C336" s="59"/>
      <c r="D336" s="59"/>
      <c r="E336" s="60"/>
      <c r="F336" s="60"/>
      <c r="G336" s="62"/>
      <c r="H336" s="63"/>
      <c r="I336" s="64"/>
      <c r="J336" s="445"/>
      <c r="K336" s="445"/>
      <c r="L336" s="18"/>
    </row>
    <row r="337" spans="1:12" ht="15" x14ac:dyDescent="0.25">
      <c r="A337" s="450"/>
      <c r="B337" s="453"/>
      <c r="C337" s="65"/>
      <c r="D337" s="65"/>
      <c r="E337" s="66"/>
      <c r="F337" s="66"/>
      <c r="G337" s="67"/>
      <c r="H337" s="68"/>
      <c r="I337" s="69"/>
      <c r="J337" s="446"/>
      <c r="K337" s="446"/>
      <c r="L337" s="18"/>
    </row>
    <row r="338" spans="1:12" ht="15" x14ac:dyDescent="0.25">
      <c r="A338" s="320"/>
      <c r="B338" s="452">
        <f>Eelarve!E69</f>
        <v>0</v>
      </c>
      <c r="C338" s="452">
        <f>Eelarve!F69</f>
        <v>0</v>
      </c>
      <c r="D338" s="452">
        <f>Eelarve!G69</f>
        <v>0</v>
      </c>
      <c r="E338" s="456"/>
      <c r="F338" s="457"/>
      <c r="G338" s="457"/>
      <c r="H338" s="457"/>
      <c r="I338" s="458"/>
      <c r="J338" s="465">
        <f>B338-C340-D340</f>
        <v>0</v>
      </c>
      <c r="K338" s="386">
        <f>IFERROR(C340/C338,0)</f>
        <v>0</v>
      </c>
      <c r="L338" s="18"/>
    </row>
    <row r="339" spans="1:12" x14ac:dyDescent="0.2">
      <c r="A339" s="447" t="str">
        <f>Eelarve!A69</f>
        <v xml:space="preserve">3.31. </v>
      </c>
      <c r="B339" s="455"/>
      <c r="C339" s="455"/>
      <c r="D339" s="455"/>
      <c r="E339" s="459"/>
      <c r="F339" s="460"/>
      <c r="G339" s="460"/>
      <c r="H339" s="460"/>
      <c r="I339" s="461"/>
      <c r="J339" s="466"/>
      <c r="K339" s="387"/>
      <c r="L339" s="18"/>
    </row>
    <row r="340" spans="1:12" ht="14.25" x14ac:dyDescent="0.2">
      <c r="A340" s="447"/>
      <c r="B340" s="451"/>
      <c r="C340" s="287">
        <f>SUM(C341:C348)</f>
        <v>0</v>
      </c>
      <c r="D340" s="287">
        <f>SUM(D341:D348)</f>
        <v>0</v>
      </c>
      <c r="E340" s="462"/>
      <c r="F340" s="463"/>
      <c r="G340" s="463"/>
      <c r="H340" s="463"/>
      <c r="I340" s="464"/>
      <c r="J340" s="467"/>
      <c r="K340" s="388"/>
      <c r="L340" s="18"/>
    </row>
    <row r="341" spans="1:12" ht="15" x14ac:dyDescent="0.25">
      <c r="A341" s="448"/>
      <c r="B341" s="452"/>
      <c r="C341" s="59"/>
      <c r="D341" s="59"/>
      <c r="E341" s="60"/>
      <c r="F341" s="61"/>
      <c r="G341" s="62"/>
      <c r="H341" s="63"/>
      <c r="I341" s="64"/>
      <c r="J341" s="444"/>
      <c r="K341" s="444"/>
      <c r="L341" s="18"/>
    </row>
    <row r="342" spans="1:12" ht="15" x14ac:dyDescent="0.25">
      <c r="A342" s="448"/>
      <c r="B342" s="452"/>
      <c r="C342" s="59"/>
      <c r="D342" s="59"/>
      <c r="E342" s="60"/>
      <c r="F342" s="61"/>
      <c r="G342" s="62"/>
      <c r="H342" s="63"/>
      <c r="I342" s="64"/>
      <c r="J342" s="445"/>
      <c r="K342" s="445"/>
      <c r="L342" s="18"/>
    </row>
    <row r="343" spans="1:12" ht="15" x14ac:dyDescent="0.25">
      <c r="A343" s="449"/>
      <c r="B343" s="452"/>
      <c r="C343" s="59"/>
      <c r="D343" s="59"/>
      <c r="E343" s="60"/>
      <c r="F343" s="60"/>
      <c r="G343" s="62"/>
      <c r="H343" s="63"/>
      <c r="I343" s="64"/>
      <c r="J343" s="445"/>
      <c r="K343" s="445"/>
      <c r="L343" s="18"/>
    </row>
    <row r="344" spans="1:12" ht="15" x14ac:dyDescent="0.25">
      <c r="A344" s="449"/>
      <c r="B344" s="452"/>
      <c r="C344" s="59"/>
      <c r="D344" s="59"/>
      <c r="E344" s="60"/>
      <c r="F344" s="60"/>
      <c r="G344" s="62"/>
      <c r="H344" s="63"/>
      <c r="I344" s="64"/>
      <c r="J344" s="445"/>
      <c r="K344" s="445"/>
      <c r="L344" s="18"/>
    </row>
    <row r="345" spans="1:12" ht="15" x14ac:dyDescent="0.25">
      <c r="A345" s="449"/>
      <c r="B345" s="452"/>
      <c r="C345" s="59"/>
      <c r="D345" s="59"/>
      <c r="E345" s="60"/>
      <c r="F345" s="60"/>
      <c r="G345" s="62"/>
      <c r="H345" s="63"/>
      <c r="I345" s="64"/>
      <c r="J345" s="445"/>
      <c r="K345" s="445"/>
      <c r="L345" s="18"/>
    </row>
    <row r="346" spans="1:12" ht="15" x14ac:dyDescent="0.25">
      <c r="A346" s="449"/>
      <c r="B346" s="452"/>
      <c r="C346" s="59"/>
      <c r="D346" s="59"/>
      <c r="E346" s="60"/>
      <c r="F346" s="60"/>
      <c r="G346" s="62"/>
      <c r="H346" s="63"/>
      <c r="I346" s="64"/>
      <c r="J346" s="445"/>
      <c r="K346" s="445"/>
      <c r="L346" s="18"/>
    </row>
    <row r="347" spans="1:12" ht="15" x14ac:dyDescent="0.25">
      <c r="A347" s="449"/>
      <c r="B347" s="452"/>
      <c r="C347" s="59"/>
      <c r="D347" s="59"/>
      <c r="E347" s="60"/>
      <c r="F347" s="60"/>
      <c r="G347" s="62"/>
      <c r="H347" s="63"/>
      <c r="I347" s="64"/>
      <c r="J347" s="445"/>
      <c r="K347" s="445"/>
      <c r="L347" s="18"/>
    </row>
    <row r="348" spans="1:12" ht="15" x14ac:dyDescent="0.25">
      <c r="A348" s="450"/>
      <c r="B348" s="453"/>
      <c r="C348" s="65"/>
      <c r="D348" s="65"/>
      <c r="E348" s="66"/>
      <c r="F348" s="66"/>
      <c r="G348" s="67"/>
      <c r="H348" s="68"/>
      <c r="I348" s="69"/>
      <c r="J348" s="446"/>
      <c r="K348" s="446"/>
      <c r="L348" s="18"/>
    </row>
    <row r="349" spans="1:12" ht="15" x14ac:dyDescent="0.25">
      <c r="A349" s="320"/>
      <c r="B349" s="452">
        <f>Eelarve!E70</f>
        <v>0</v>
      </c>
      <c r="C349" s="452">
        <f>Eelarve!F70</f>
        <v>0</v>
      </c>
      <c r="D349" s="452">
        <f>Eelarve!G70</f>
        <v>0</v>
      </c>
      <c r="E349" s="456"/>
      <c r="F349" s="457"/>
      <c r="G349" s="457"/>
      <c r="H349" s="457"/>
      <c r="I349" s="458"/>
      <c r="J349" s="465">
        <f>B349-C351-D351</f>
        <v>0</v>
      </c>
      <c r="K349" s="386">
        <f>IFERROR(C351/C349,0)</f>
        <v>0</v>
      </c>
      <c r="L349" s="18"/>
    </row>
    <row r="350" spans="1:12" x14ac:dyDescent="0.2">
      <c r="A350" s="447" t="str">
        <f>Eelarve!A70</f>
        <v xml:space="preserve">3.32. </v>
      </c>
      <c r="B350" s="455"/>
      <c r="C350" s="455"/>
      <c r="D350" s="455"/>
      <c r="E350" s="459"/>
      <c r="F350" s="460"/>
      <c r="G350" s="460"/>
      <c r="H350" s="460"/>
      <c r="I350" s="461"/>
      <c r="J350" s="466"/>
      <c r="K350" s="387"/>
      <c r="L350" s="18"/>
    </row>
    <row r="351" spans="1:12" ht="14.25" x14ac:dyDescent="0.2">
      <c r="A351" s="447"/>
      <c r="B351" s="451"/>
      <c r="C351" s="287">
        <f>SUM(C352:C359)</f>
        <v>0</v>
      </c>
      <c r="D351" s="287">
        <f>SUM(D352:D359)</f>
        <v>0</v>
      </c>
      <c r="E351" s="462"/>
      <c r="F351" s="463"/>
      <c r="G351" s="463"/>
      <c r="H351" s="463"/>
      <c r="I351" s="464"/>
      <c r="J351" s="467"/>
      <c r="K351" s="388"/>
      <c r="L351" s="18"/>
    </row>
    <row r="352" spans="1:12" ht="15" x14ac:dyDescent="0.25">
      <c r="A352" s="448"/>
      <c r="B352" s="452"/>
      <c r="C352" s="59"/>
      <c r="D352" s="59"/>
      <c r="E352" s="60"/>
      <c r="F352" s="61"/>
      <c r="G352" s="62"/>
      <c r="H352" s="63"/>
      <c r="I352" s="64"/>
      <c r="J352" s="444"/>
      <c r="K352" s="444"/>
      <c r="L352" s="18"/>
    </row>
    <row r="353" spans="1:12" ht="15" x14ac:dyDescent="0.25">
      <c r="A353" s="448"/>
      <c r="B353" s="452"/>
      <c r="C353" s="59"/>
      <c r="D353" s="59"/>
      <c r="E353" s="60"/>
      <c r="F353" s="61"/>
      <c r="G353" s="62"/>
      <c r="H353" s="63"/>
      <c r="I353" s="64"/>
      <c r="J353" s="445"/>
      <c r="K353" s="445"/>
      <c r="L353" s="18"/>
    </row>
    <row r="354" spans="1:12" ht="15" x14ac:dyDescent="0.25">
      <c r="A354" s="449"/>
      <c r="B354" s="452"/>
      <c r="C354" s="59"/>
      <c r="D354" s="59"/>
      <c r="E354" s="60"/>
      <c r="F354" s="60"/>
      <c r="G354" s="62"/>
      <c r="H354" s="63"/>
      <c r="I354" s="64"/>
      <c r="J354" s="445"/>
      <c r="K354" s="445"/>
      <c r="L354" s="18"/>
    </row>
    <row r="355" spans="1:12" ht="15" x14ac:dyDescent="0.25">
      <c r="A355" s="449"/>
      <c r="B355" s="452"/>
      <c r="C355" s="59"/>
      <c r="D355" s="59"/>
      <c r="E355" s="60"/>
      <c r="F355" s="60"/>
      <c r="G355" s="62"/>
      <c r="H355" s="63"/>
      <c r="I355" s="64"/>
      <c r="J355" s="445"/>
      <c r="K355" s="445"/>
      <c r="L355" s="18"/>
    </row>
    <row r="356" spans="1:12" ht="15" x14ac:dyDescent="0.25">
      <c r="A356" s="449"/>
      <c r="B356" s="452"/>
      <c r="C356" s="59"/>
      <c r="D356" s="59"/>
      <c r="E356" s="60"/>
      <c r="F356" s="60"/>
      <c r="G356" s="62"/>
      <c r="H356" s="63"/>
      <c r="I356" s="64"/>
      <c r="J356" s="445"/>
      <c r="K356" s="445"/>
      <c r="L356" s="18"/>
    </row>
    <row r="357" spans="1:12" ht="15" x14ac:dyDescent="0.25">
      <c r="A357" s="449"/>
      <c r="B357" s="452"/>
      <c r="C357" s="59"/>
      <c r="D357" s="59"/>
      <c r="E357" s="60"/>
      <c r="F357" s="60"/>
      <c r="G357" s="62"/>
      <c r="H357" s="63"/>
      <c r="I357" s="64"/>
      <c r="J357" s="445"/>
      <c r="K357" s="445"/>
      <c r="L357" s="18"/>
    </row>
    <row r="358" spans="1:12" ht="15" x14ac:dyDescent="0.25">
      <c r="A358" s="449"/>
      <c r="B358" s="452"/>
      <c r="C358" s="59"/>
      <c r="D358" s="59"/>
      <c r="E358" s="60"/>
      <c r="F358" s="60"/>
      <c r="G358" s="62"/>
      <c r="H358" s="63"/>
      <c r="I358" s="64"/>
      <c r="J358" s="445"/>
      <c r="K358" s="445"/>
      <c r="L358" s="18"/>
    </row>
    <row r="359" spans="1:12" ht="15" x14ac:dyDescent="0.25">
      <c r="A359" s="450"/>
      <c r="B359" s="453"/>
      <c r="C359" s="65"/>
      <c r="D359" s="65"/>
      <c r="E359" s="66"/>
      <c r="F359" s="66"/>
      <c r="G359" s="67"/>
      <c r="H359" s="68"/>
      <c r="I359" s="69"/>
      <c r="J359" s="446"/>
      <c r="K359" s="446"/>
      <c r="L359" s="18"/>
    </row>
    <row r="360" spans="1:12" ht="15" x14ac:dyDescent="0.25">
      <c r="A360" s="320"/>
      <c r="B360" s="454">
        <f>Eelarve!E71</f>
        <v>0</v>
      </c>
      <c r="C360" s="454">
        <f>Eelarve!F71</f>
        <v>0</v>
      </c>
      <c r="D360" s="454">
        <f>Eelarve!G71</f>
        <v>0</v>
      </c>
      <c r="E360" s="456"/>
      <c r="F360" s="457"/>
      <c r="G360" s="457"/>
      <c r="H360" s="457"/>
      <c r="I360" s="458"/>
      <c r="J360" s="465">
        <f>B360-C362-D362</f>
        <v>0</v>
      </c>
      <c r="K360" s="386">
        <f>IFERROR(C362/C360,0)</f>
        <v>0</v>
      </c>
      <c r="L360" s="18"/>
    </row>
    <row r="361" spans="1:12" ht="6" customHeight="1" x14ac:dyDescent="0.2">
      <c r="A361" s="486" t="str">
        <f>Eelarve!A71</f>
        <v xml:space="preserve">3.33. </v>
      </c>
      <c r="B361" s="455"/>
      <c r="C361" s="455"/>
      <c r="D361" s="455"/>
      <c r="E361" s="459"/>
      <c r="F361" s="460"/>
      <c r="G361" s="460"/>
      <c r="H361" s="460"/>
      <c r="I361" s="461"/>
      <c r="J361" s="466"/>
      <c r="K361" s="387"/>
      <c r="L361" s="18"/>
    </row>
    <row r="362" spans="1:12" ht="18" customHeight="1" x14ac:dyDescent="0.2">
      <c r="A362" s="486"/>
      <c r="B362" s="451"/>
      <c r="C362" s="287">
        <f>SUM(C363:C370)</f>
        <v>0</v>
      </c>
      <c r="D362" s="287">
        <f>SUM(D363:D370)</f>
        <v>0</v>
      </c>
      <c r="E362" s="462"/>
      <c r="F362" s="463"/>
      <c r="G362" s="463"/>
      <c r="H362" s="463"/>
      <c r="I362" s="464"/>
      <c r="J362" s="467"/>
      <c r="K362" s="388"/>
      <c r="L362" s="18"/>
    </row>
    <row r="363" spans="1:12" ht="15" x14ac:dyDescent="0.25">
      <c r="A363" s="486"/>
      <c r="B363" s="452"/>
      <c r="C363" s="59"/>
      <c r="D363" s="59"/>
      <c r="E363" s="60"/>
      <c r="F363" s="61"/>
      <c r="G363" s="62"/>
      <c r="H363" s="63"/>
      <c r="I363" s="64"/>
      <c r="J363" s="444"/>
      <c r="K363" s="444"/>
      <c r="L363" s="18"/>
    </row>
    <row r="364" spans="1:12" ht="15" x14ac:dyDescent="0.25">
      <c r="A364" s="486"/>
      <c r="B364" s="452"/>
      <c r="C364" s="59"/>
      <c r="D364" s="59"/>
      <c r="E364" s="60"/>
      <c r="F364" s="61"/>
      <c r="G364" s="62"/>
      <c r="H364" s="63"/>
      <c r="I364" s="64"/>
      <c r="J364" s="445"/>
      <c r="K364" s="445"/>
      <c r="L364" s="18"/>
    </row>
    <row r="365" spans="1:12" ht="15" x14ac:dyDescent="0.25">
      <c r="A365" s="486"/>
      <c r="B365" s="452"/>
      <c r="C365" s="59"/>
      <c r="D365" s="59"/>
      <c r="E365" s="60"/>
      <c r="F365" s="60"/>
      <c r="G365" s="62"/>
      <c r="H365" s="63"/>
      <c r="I365" s="64"/>
      <c r="J365" s="445"/>
      <c r="K365" s="445"/>
      <c r="L365" s="18"/>
    </row>
    <row r="366" spans="1:12" ht="15" x14ac:dyDescent="0.25">
      <c r="A366" s="486"/>
      <c r="B366" s="452"/>
      <c r="C366" s="59"/>
      <c r="D366" s="59"/>
      <c r="E366" s="60"/>
      <c r="F366" s="60"/>
      <c r="G366" s="62"/>
      <c r="H366" s="63"/>
      <c r="I366" s="64"/>
      <c r="J366" s="445"/>
      <c r="K366" s="445"/>
      <c r="L366" s="18"/>
    </row>
    <row r="367" spans="1:12" ht="15" x14ac:dyDescent="0.25">
      <c r="A367" s="486"/>
      <c r="B367" s="452"/>
      <c r="C367" s="59"/>
      <c r="D367" s="59"/>
      <c r="E367" s="60"/>
      <c r="F367" s="60"/>
      <c r="G367" s="62"/>
      <c r="H367" s="63"/>
      <c r="I367" s="64"/>
      <c r="J367" s="445"/>
      <c r="K367" s="445"/>
      <c r="L367" s="18"/>
    </row>
    <row r="368" spans="1:12" ht="15" x14ac:dyDescent="0.25">
      <c r="A368" s="486"/>
      <c r="B368" s="452"/>
      <c r="C368" s="59"/>
      <c r="D368" s="59"/>
      <c r="E368" s="60"/>
      <c r="F368" s="60"/>
      <c r="G368" s="62"/>
      <c r="H368" s="63"/>
      <c r="I368" s="64"/>
      <c r="J368" s="445"/>
      <c r="K368" s="445"/>
      <c r="L368" s="18"/>
    </row>
    <row r="369" spans="1:12" ht="15" x14ac:dyDescent="0.25">
      <c r="A369" s="486"/>
      <c r="B369" s="452"/>
      <c r="C369" s="59"/>
      <c r="D369" s="59"/>
      <c r="E369" s="60"/>
      <c r="F369" s="60"/>
      <c r="G369" s="62"/>
      <c r="H369" s="63"/>
      <c r="I369" s="64"/>
      <c r="J369" s="445"/>
      <c r="K369" s="445"/>
      <c r="L369" s="18"/>
    </row>
    <row r="370" spans="1:12" ht="15" x14ac:dyDescent="0.25">
      <c r="A370" s="487"/>
      <c r="B370" s="453"/>
      <c r="C370" s="65"/>
      <c r="D370" s="65"/>
      <c r="E370" s="66"/>
      <c r="F370" s="66"/>
      <c r="G370" s="67"/>
      <c r="H370" s="68"/>
      <c r="I370" s="69"/>
      <c r="J370" s="446"/>
      <c r="K370" s="446"/>
      <c r="L370" s="18"/>
    </row>
    <row r="371" spans="1:12" ht="15" x14ac:dyDescent="0.25">
      <c r="A371" s="311"/>
      <c r="B371" s="452">
        <f>Eelarve!E72</f>
        <v>0</v>
      </c>
      <c r="C371" s="452">
        <f>Eelarve!F72</f>
        <v>0</v>
      </c>
      <c r="D371" s="452">
        <f>Eelarve!G72</f>
        <v>0</v>
      </c>
      <c r="E371" s="456"/>
      <c r="F371" s="457"/>
      <c r="G371" s="457"/>
      <c r="H371" s="457"/>
      <c r="I371" s="458"/>
      <c r="J371" s="465">
        <f>B371-C373-D373</f>
        <v>0</v>
      </c>
      <c r="K371" s="386">
        <f>IFERROR(C373/C371,0)</f>
        <v>0</v>
      </c>
      <c r="L371" s="18"/>
    </row>
    <row r="372" spans="1:12" ht="4.5" customHeight="1" x14ac:dyDescent="0.2">
      <c r="A372" s="486" t="str">
        <f>Eelarve!A72</f>
        <v xml:space="preserve">3.34.  </v>
      </c>
      <c r="B372" s="455"/>
      <c r="C372" s="455"/>
      <c r="D372" s="455"/>
      <c r="E372" s="459"/>
      <c r="F372" s="460"/>
      <c r="G372" s="460"/>
      <c r="H372" s="460"/>
      <c r="I372" s="461"/>
      <c r="J372" s="466"/>
      <c r="K372" s="387"/>
      <c r="L372" s="18"/>
    </row>
    <row r="373" spans="1:12" ht="17.25" customHeight="1" x14ac:dyDescent="0.2">
      <c r="A373" s="447"/>
      <c r="B373" s="451"/>
      <c r="C373" s="287">
        <f>SUM(C374:C381)</f>
        <v>0</v>
      </c>
      <c r="D373" s="287">
        <f>SUM(D374:D381)</f>
        <v>0</v>
      </c>
      <c r="E373" s="462"/>
      <c r="F373" s="463"/>
      <c r="G373" s="463"/>
      <c r="H373" s="463"/>
      <c r="I373" s="464"/>
      <c r="J373" s="467"/>
      <c r="K373" s="388"/>
      <c r="L373" s="18"/>
    </row>
    <row r="374" spans="1:12" ht="15" x14ac:dyDescent="0.25">
      <c r="A374" s="448"/>
      <c r="B374" s="452"/>
      <c r="C374" s="59"/>
      <c r="D374" s="59"/>
      <c r="E374" s="60"/>
      <c r="F374" s="61"/>
      <c r="G374" s="62"/>
      <c r="H374" s="63"/>
      <c r="I374" s="64"/>
      <c r="J374" s="444"/>
      <c r="K374" s="444"/>
      <c r="L374" s="18"/>
    </row>
    <row r="375" spans="1:12" ht="15" x14ac:dyDescent="0.25">
      <c r="A375" s="449"/>
      <c r="B375" s="452"/>
      <c r="C375" s="59"/>
      <c r="D375" s="59"/>
      <c r="E375" s="60"/>
      <c r="F375" s="60"/>
      <c r="G375" s="62"/>
      <c r="H375" s="63"/>
      <c r="I375" s="64"/>
      <c r="J375" s="445"/>
      <c r="K375" s="445"/>
      <c r="L375" s="18"/>
    </row>
    <row r="376" spans="1:12" ht="15" x14ac:dyDescent="0.25">
      <c r="A376" s="449"/>
      <c r="B376" s="452"/>
      <c r="C376" s="59"/>
      <c r="D376" s="59"/>
      <c r="E376" s="60"/>
      <c r="F376" s="60"/>
      <c r="G376" s="62"/>
      <c r="H376" s="63"/>
      <c r="I376" s="64"/>
      <c r="J376" s="445"/>
      <c r="K376" s="445"/>
      <c r="L376" s="18"/>
    </row>
    <row r="377" spans="1:12" ht="15" x14ac:dyDescent="0.25">
      <c r="A377" s="449"/>
      <c r="B377" s="452"/>
      <c r="C377" s="59"/>
      <c r="D377" s="59"/>
      <c r="E377" s="60"/>
      <c r="F377" s="60"/>
      <c r="G377" s="62"/>
      <c r="H377" s="63"/>
      <c r="I377" s="64"/>
      <c r="J377" s="445"/>
      <c r="K377" s="445"/>
      <c r="L377" s="18"/>
    </row>
    <row r="378" spans="1:12" ht="15" x14ac:dyDescent="0.25">
      <c r="A378" s="449"/>
      <c r="B378" s="452"/>
      <c r="C378" s="59"/>
      <c r="D378" s="59"/>
      <c r="E378" s="60"/>
      <c r="F378" s="60"/>
      <c r="G378" s="62"/>
      <c r="H378" s="63"/>
      <c r="I378" s="64"/>
      <c r="J378" s="445"/>
      <c r="K378" s="445"/>
      <c r="L378" s="18"/>
    </row>
    <row r="379" spans="1:12" ht="15" x14ac:dyDescent="0.25">
      <c r="A379" s="449"/>
      <c r="B379" s="452"/>
      <c r="C379" s="59"/>
      <c r="D379" s="59"/>
      <c r="E379" s="60"/>
      <c r="F379" s="60"/>
      <c r="G379" s="62"/>
      <c r="H379" s="63"/>
      <c r="I379" s="64"/>
      <c r="J379" s="445"/>
      <c r="K379" s="445"/>
      <c r="L379" s="18"/>
    </row>
    <row r="380" spans="1:12" ht="15" x14ac:dyDescent="0.25">
      <c r="A380" s="449"/>
      <c r="B380" s="452"/>
      <c r="C380" s="59"/>
      <c r="D380" s="59"/>
      <c r="E380" s="60"/>
      <c r="F380" s="60"/>
      <c r="G380" s="62"/>
      <c r="H380" s="63"/>
      <c r="I380" s="64"/>
      <c r="J380" s="445"/>
      <c r="K380" s="445"/>
      <c r="L380" s="18"/>
    </row>
    <row r="381" spans="1:12" ht="15" x14ac:dyDescent="0.25">
      <c r="A381" s="450"/>
      <c r="B381" s="453"/>
      <c r="C381" s="65"/>
      <c r="D381" s="65"/>
      <c r="E381" s="66"/>
      <c r="F381" s="66"/>
      <c r="G381" s="67"/>
      <c r="H381" s="68"/>
      <c r="I381" s="69"/>
      <c r="J381" s="446"/>
      <c r="K381" s="446"/>
      <c r="L381" s="18"/>
    </row>
    <row r="382" spans="1:12" ht="15" x14ac:dyDescent="0.25">
      <c r="A382" s="311"/>
      <c r="B382" s="452">
        <f>Eelarve!E73</f>
        <v>0</v>
      </c>
      <c r="C382" s="452">
        <f>Eelarve!F73</f>
        <v>0</v>
      </c>
      <c r="D382" s="452">
        <f>Eelarve!G73</f>
        <v>0</v>
      </c>
      <c r="E382" s="456"/>
      <c r="F382" s="457"/>
      <c r="G382" s="457"/>
      <c r="H382" s="457"/>
      <c r="I382" s="458"/>
      <c r="J382" s="465">
        <f>B382-C384-D384</f>
        <v>0</v>
      </c>
      <c r="K382" s="386">
        <f>IFERROR(C384/C382,0)</f>
        <v>0</v>
      </c>
      <c r="L382" s="18"/>
    </row>
    <row r="383" spans="1:12" ht="4.5" customHeight="1" x14ac:dyDescent="0.2">
      <c r="A383" s="447" t="str">
        <f>Eelarve!A73</f>
        <v xml:space="preserve">3.35. </v>
      </c>
      <c r="B383" s="455"/>
      <c r="C383" s="455"/>
      <c r="D383" s="455"/>
      <c r="E383" s="459"/>
      <c r="F383" s="460"/>
      <c r="G383" s="460"/>
      <c r="H383" s="460"/>
      <c r="I383" s="461"/>
      <c r="J383" s="466"/>
      <c r="K383" s="387"/>
      <c r="L383" s="18"/>
    </row>
    <row r="384" spans="1:12" ht="18.75" customHeight="1" x14ac:dyDescent="0.2">
      <c r="A384" s="447"/>
      <c r="B384" s="451"/>
      <c r="C384" s="287">
        <f>SUM(C385:C392)</f>
        <v>0</v>
      </c>
      <c r="D384" s="287">
        <f>SUM(D385:D392)</f>
        <v>0</v>
      </c>
      <c r="E384" s="462"/>
      <c r="F384" s="463"/>
      <c r="G384" s="463"/>
      <c r="H384" s="463"/>
      <c r="I384" s="464"/>
      <c r="J384" s="467"/>
      <c r="K384" s="388"/>
      <c r="L384" s="18"/>
    </row>
    <row r="385" spans="1:12" ht="15" x14ac:dyDescent="0.25">
      <c r="A385" s="448"/>
      <c r="B385" s="452"/>
      <c r="C385" s="59"/>
      <c r="D385" s="59"/>
      <c r="E385" s="60"/>
      <c r="F385" s="61"/>
      <c r="G385" s="62"/>
      <c r="H385" s="63"/>
      <c r="I385" s="64"/>
      <c r="J385" s="444"/>
      <c r="K385" s="444"/>
      <c r="L385" s="18"/>
    </row>
    <row r="386" spans="1:12" ht="15" x14ac:dyDescent="0.25">
      <c r="A386" s="448"/>
      <c r="B386" s="452"/>
      <c r="C386" s="59"/>
      <c r="D386" s="59"/>
      <c r="E386" s="60"/>
      <c r="F386" s="61"/>
      <c r="G386" s="62"/>
      <c r="H386" s="63"/>
      <c r="I386" s="64"/>
      <c r="J386" s="445"/>
      <c r="K386" s="445"/>
      <c r="L386" s="18"/>
    </row>
    <row r="387" spans="1:12" ht="15" x14ac:dyDescent="0.25">
      <c r="A387" s="449"/>
      <c r="B387" s="452"/>
      <c r="C387" s="59"/>
      <c r="D387" s="59"/>
      <c r="E387" s="60"/>
      <c r="F387" s="60"/>
      <c r="G387" s="62"/>
      <c r="H387" s="63"/>
      <c r="I387" s="64"/>
      <c r="J387" s="445"/>
      <c r="K387" s="445"/>
      <c r="L387" s="18"/>
    </row>
    <row r="388" spans="1:12" ht="15" x14ac:dyDescent="0.25">
      <c r="A388" s="449"/>
      <c r="B388" s="452"/>
      <c r="C388" s="59"/>
      <c r="D388" s="59"/>
      <c r="E388" s="60"/>
      <c r="F388" s="60"/>
      <c r="G388" s="62"/>
      <c r="H388" s="63"/>
      <c r="I388" s="64"/>
      <c r="J388" s="445"/>
      <c r="K388" s="445"/>
      <c r="L388" s="18"/>
    </row>
    <row r="389" spans="1:12" ht="15" x14ac:dyDescent="0.25">
      <c r="A389" s="449"/>
      <c r="B389" s="452"/>
      <c r="C389" s="59"/>
      <c r="D389" s="59"/>
      <c r="E389" s="60"/>
      <c r="F389" s="60"/>
      <c r="G389" s="62"/>
      <c r="H389" s="63"/>
      <c r="I389" s="64"/>
      <c r="J389" s="445"/>
      <c r="K389" s="445"/>
      <c r="L389" s="18"/>
    </row>
    <row r="390" spans="1:12" ht="15" x14ac:dyDescent="0.25">
      <c r="A390" s="449"/>
      <c r="B390" s="452"/>
      <c r="C390" s="59"/>
      <c r="D390" s="59"/>
      <c r="E390" s="60"/>
      <c r="F390" s="60"/>
      <c r="G390" s="62"/>
      <c r="H390" s="63"/>
      <c r="I390" s="64"/>
      <c r="J390" s="445"/>
      <c r="K390" s="445"/>
      <c r="L390" s="18"/>
    </row>
    <row r="391" spans="1:12" ht="15" x14ac:dyDescent="0.25">
      <c r="A391" s="449"/>
      <c r="B391" s="452"/>
      <c r="C391" s="59"/>
      <c r="D391" s="59"/>
      <c r="E391" s="60"/>
      <c r="F391" s="60"/>
      <c r="G391" s="62"/>
      <c r="H391" s="63"/>
      <c r="I391" s="64"/>
      <c r="J391" s="445"/>
      <c r="K391" s="445"/>
      <c r="L391" s="18"/>
    </row>
    <row r="392" spans="1:12" ht="15" x14ac:dyDescent="0.25">
      <c r="A392" s="450"/>
      <c r="B392" s="453"/>
      <c r="C392" s="65"/>
      <c r="D392" s="65"/>
      <c r="E392" s="66"/>
      <c r="F392" s="66"/>
      <c r="G392" s="67"/>
      <c r="H392" s="68"/>
      <c r="I392" s="69"/>
      <c r="J392" s="446"/>
      <c r="K392" s="446"/>
      <c r="L392" s="18"/>
    </row>
    <row r="393" spans="1:12" ht="15" x14ac:dyDescent="0.25">
      <c r="A393" s="311"/>
      <c r="B393" s="452">
        <f>Eelarve!E74</f>
        <v>0</v>
      </c>
      <c r="C393" s="452">
        <f>Eelarve!F74</f>
        <v>0</v>
      </c>
      <c r="D393" s="452">
        <f>Eelarve!G74</f>
        <v>0</v>
      </c>
      <c r="E393" s="456"/>
      <c r="F393" s="457"/>
      <c r="G393" s="457"/>
      <c r="H393" s="457"/>
      <c r="I393" s="458"/>
      <c r="J393" s="465">
        <f>B393-C395-D395</f>
        <v>0</v>
      </c>
      <c r="K393" s="386">
        <f>IFERROR(C395/C393,0)</f>
        <v>0</v>
      </c>
      <c r="L393" s="18"/>
    </row>
    <row r="394" spans="1:12" ht="4.5" customHeight="1" x14ac:dyDescent="0.2">
      <c r="A394" s="447" t="str">
        <f>Eelarve!A74</f>
        <v xml:space="preserve">3.36. </v>
      </c>
      <c r="B394" s="455"/>
      <c r="C394" s="455"/>
      <c r="D394" s="455"/>
      <c r="E394" s="459"/>
      <c r="F394" s="460"/>
      <c r="G394" s="460"/>
      <c r="H394" s="460"/>
      <c r="I394" s="461"/>
      <c r="J394" s="466"/>
      <c r="K394" s="387"/>
      <c r="L394" s="18"/>
    </row>
    <row r="395" spans="1:12" ht="18.75" customHeight="1" x14ac:dyDescent="0.2">
      <c r="A395" s="447"/>
      <c r="B395" s="451"/>
      <c r="C395" s="287">
        <f>SUM(C396:C403)</f>
        <v>0</v>
      </c>
      <c r="D395" s="287">
        <f>SUM(D396:D403)</f>
        <v>0</v>
      </c>
      <c r="E395" s="462"/>
      <c r="F395" s="463"/>
      <c r="G395" s="463"/>
      <c r="H395" s="463"/>
      <c r="I395" s="464"/>
      <c r="J395" s="467"/>
      <c r="K395" s="388"/>
      <c r="L395" s="18"/>
    </row>
    <row r="396" spans="1:12" ht="15" x14ac:dyDescent="0.25">
      <c r="A396" s="448"/>
      <c r="B396" s="452"/>
      <c r="C396" s="59"/>
      <c r="D396" s="59"/>
      <c r="E396" s="60"/>
      <c r="F396" s="61"/>
      <c r="G396" s="62"/>
      <c r="H396" s="63"/>
      <c r="I396" s="64"/>
      <c r="J396" s="444"/>
      <c r="K396" s="444"/>
      <c r="L396" s="18"/>
    </row>
    <row r="397" spans="1:12" ht="15" x14ac:dyDescent="0.25">
      <c r="A397" s="448"/>
      <c r="B397" s="452"/>
      <c r="C397" s="59"/>
      <c r="D397" s="59"/>
      <c r="E397" s="60"/>
      <c r="F397" s="61"/>
      <c r="G397" s="62"/>
      <c r="H397" s="63"/>
      <c r="I397" s="64"/>
      <c r="J397" s="445"/>
      <c r="K397" s="445"/>
      <c r="L397" s="18"/>
    </row>
    <row r="398" spans="1:12" ht="15" x14ac:dyDescent="0.25">
      <c r="A398" s="449"/>
      <c r="B398" s="452"/>
      <c r="C398" s="59"/>
      <c r="D398" s="59"/>
      <c r="E398" s="60"/>
      <c r="F398" s="60"/>
      <c r="G398" s="62"/>
      <c r="H398" s="63"/>
      <c r="I398" s="64"/>
      <c r="J398" s="445"/>
      <c r="K398" s="445"/>
      <c r="L398" s="18"/>
    </row>
    <row r="399" spans="1:12" ht="15" x14ac:dyDescent="0.25">
      <c r="A399" s="449"/>
      <c r="B399" s="452"/>
      <c r="C399" s="59"/>
      <c r="D399" s="59"/>
      <c r="E399" s="60"/>
      <c r="F399" s="60"/>
      <c r="G399" s="62"/>
      <c r="H399" s="63"/>
      <c r="I399" s="64"/>
      <c r="J399" s="445"/>
      <c r="K399" s="445"/>
      <c r="L399" s="18"/>
    </row>
    <row r="400" spans="1:12" ht="15" x14ac:dyDescent="0.25">
      <c r="A400" s="449"/>
      <c r="B400" s="452"/>
      <c r="C400" s="59"/>
      <c r="D400" s="59"/>
      <c r="E400" s="60"/>
      <c r="F400" s="60"/>
      <c r="G400" s="62"/>
      <c r="H400" s="63"/>
      <c r="I400" s="64"/>
      <c r="J400" s="445"/>
      <c r="K400" s="445"/>
      <c r="L400" s="18"/>
    </row>
    <row r="401" spans="1:12" ht="15" x14ac:dyDescent="0.25">
      <c r="A401" s="449"/>
      <c r="B401" s="452"/>
      <c r="C401" s="59"/>
      <c r="D401" s="59"/>
      <c r="E401" s="60"/>
      <c r="F401" s="60"/>
      <c r="G401" s="62"/>
      <c r="H401" s="63"/>
      <c r="I401" s="64"/>
      <c r="J401" s="445"/>
      <c r="K401" s="445"/>
      <c r="L401" s="18"/>
    </row>
    <row r="402" spans="1:12" ht="15" x14ac:dyDescent="0.25">
      <c r="A402" s="449"/>
      <c r="B402" s="452"/>
      <c r="C402" s="59"/>
      <c r="D402" s="59"/>
      <c r="E402" s="60"/>
      <c r="F402" s="60"/>
      <c r="G402" s="62"/>
      <c r="H402" s="63"/>
      <c r="I402" s="64"/>
      <c r="J402" s="445"/>
      <c r="K402" s="445"/>
      <c r="L402" s="18"/>
    </row>
    <row r="403" spans="1:12" ht="15" x14ac:dyDescent="0.25">
      <c r="A403" s="450"/>
      <c r="B403" s="453"/>
      <c r="C403" s="65"/>
      <c r="D403" s="65"/>
      <c r="E403" s="66"/>
      <c r="F403" s="66"/>
      <c r="G403" s="67"/>
      <c r="H403" s="68"/>
      <c r="I403" s="69"/>
      <c r="J403" s="446"/>
      <c r="K403" s="446"/>
      <c r="L403" s="18"/>
    </row>
    <row r="404" spans="1:12" ht="15" x14ac:dyDescent="0.25">
      <c r="A404" s="311"/>
      <c r="B404" s="452">
        <f>Eelarve!E75</f>
        <v>0</v>
      </c>
      <c r="C404" s="452">
        <f>Eelarve!F75</f>
        <v>0</v>
      </c>
      <c r="D404" s="452">
        <f>Eelarve!G75</f>
        <v>0</v>
      </c>
      <c r="E404" s="456"/>
      <c r="F404" s="457"/>
      <c r="G404" s="457"/>
      <c r="H404" s="457"/>
      <c r="I404" s="458"/>
      <c r="J404" s="465">
        <f>B404-C406-D406</f>
        <v>0</v>
      </c>
      <c r="K404" s="386">
        <f>IFERROR(C406/C404,0)</f>
        <v>0</v>
      </c>
      <c r="L404" s="18"/>
    </row>
    <row r="405" spans="1:12" ht="4.5" customHeight="1" x14ac:dyDescent="0.2">
      <c r="A405" s="447" t="str">
        <f>Eelarve!A75</f>
        <v xml:space="preserve">3.37. </v>
      </c>
      <c r="B405" s="455"/>
      <c r="C405" s="455"/>
      <c r="D405" s="455"/>
      <c r="E405" s="459"/>
      <c r="F405" s="460"/>
      <c r="G405" s="460"/>
      <c r="H405" s="460"/>
      <c r="I405" s="461"/>
      <c r="J405" s="466"/>
      <c r="K405" s="387"/>
      <c r="L405" s="18"/>
    </row>
    <row r="406" spans="1:12" ht="18.75" customHeight="1" x14ac:dyDescent="0.2">
      <c r="A406" s="447"/>
      <c r="B406" s="451"/>
      <c r="C406" s="287">
        <f>SUM(C407:C414)</f>
        <v>0</v>
      </c>
      <c r="D406" s="287">
        <f>SUM(D407:D414)</f>
        <v>0</v>
      </c>
      <c r="E406" s="462"/>
      <c r="F406" s="463"/>
      <c r="G406" s="463"/>
      <c r="H406" s="463"/>
      <c r="I406" s="464"/>
      <c r="J406" s="467"/>
      <c r="K406" s="388"/>
      <c r="L406" s="18"/>
    </row>
    <row r="407" spans="1:12" ht="15" x14ac:dyDescent="0.25">
      <c r="A407" s="448"/>
      <c r="B407" s="452"/>
      <c r="C407" s="59"/>
      <c r="D407" s="59"/>
      <c r="E407" s="60"/>
      <c r="F407" s="61"/>
      <c r="G407" s="62"/>
      <c r="H407" s="63"/>
      <c r="I407" s="64"/>
      <c r="J407" s="444"/>
      <c r="K407" s="444"/>
      <c r="L407" s="18"/>
    </row>
    <row r="408" spans="1:12" ht="15" x14ac:dyDescent="0.25">
      <c r="A408" s="448"/>
      <c r="B408" s="452"/>
      <c r="C408" s="59"/>
      <c r="D408" s="59"/>
      <c r="E408" s="60"/>
      <c r="F408" s="61"/>
      <c r="G408" s="62"/>
      <c r="H408" s="63"/>
      <c r="I408" s="64"/>
      <c r="J408" s="445"/>
      <c r="K408" s="445"/>
      <c r="L408" s="18"/>
    </row>
    <row r="409" spans="1:12" ht="15" x14ac:dyDescent="0.25">
      <c r="A409" s="449"/>
      <c r="B409" s="452"/>
      <c r="C409" s="59"/>
      <c r="D409" s="59"/>
      <c r="E409" s="60"/>
      <c r="F409" s="60"/>
      <c r="G409" s="62"/>
      <c r="H409" s="63"/>
      <c r="I409" s="64"/>
      <c r="J409" s="445"/>
      <c r="K409" s="445"/>
      <c r="L409" s="18"/>
    </row>
    <row r="410" spans="1:12" ht="15" x14ac:dyDescent="0.25">
      <c r="A410" s="449"/>
      <c r="B410" s="452"/>
      <c r="C410" s="59"/>
      <c r="D410" s="59"/>
      <c r="E410" s="60"/>
      <c r="F410" s="60"/>
      <c r="G410" s="62"/>
      <c r="H410" s="63"/>
      <c r="I410" s="64"/>
      <c r="J410" s="445"/>
      <c r="K410" s="445"/>
      <c r="L410" s="18"/>
    </row>
    <row r="411" spans="1:12" ht="15" x14ac:dyDescent="0.25">
      <c r="A411" s="449"/>
      <c r="B411" s="452"/>
      <c r="C411" s="59"/>
      <c r="D411" s="59"/>
      <c r="E411" s="60"/>
      <c r="F411" s="60"/>
      <c r="G411" s="62"/>
      <c r="H411" s="63"/>
      <c r="I411" s="64"/>
      <c r="J411" s="445"/>
      <c r="K411" s="445"/>
      <c r="L411" s="18"/>
    </row>
    <row r="412" spans="1:12" ht="15" x14ac:dyDescent="0.25">
      <c r="A412" s="449"/>
      <c r="B412" s="452"/>
      <c r="C412" s="59"/>
      <c r="D412" s="59"/>
      <c r="E412" s="60"/>
      <c r="F412" s="60"/>
      <c r="G412" s="62"/>
      <c r="H412" s="63"/>
      <c r="I412" s="64"/>
      <c r="J412" s="445"/>
      <c r="K412" s="445"/>
      <c r="L412" s="18"/>
    </row>
    <row r="413" spans="1:12" ht="15" x14ac:dyDescent="0.25">
      <c r="A413" s="449"/>
      <c r="B413" s="452"/>
      <c r="C413" s="59"/>
      <c r="D413" s="59"/>
      <c r="E413" s="60"/>
      <c r="F413" s="60"/>
      <c r="G413" s="62"/>
      <c r="H413" s="63"/>
      <c r="I413" s="64"/>
      <c r="J413" s="445"/>
      <c r="K413" s="445"/>
      <c r="L413" s="18"/>
    </row>
    <row r="414" spans="1:12" ht="15" x14ac:dyDescent="0.25">
      <c r="A414" s="450"/>
      <c r="B414" s="453"/>
      <c r="C414" s="65"/>
      <c r="D414" s="65"/>
      <c r="E414" s="66"/>
      <c r="F414" s="66"/>
      <c r="G414" s="67"/>
      <c r="H414" s="68"/>
      <c r="I414" s="69"/>
      <c r="J414" s="446"/>
      <c r="K414" s="446"/>
      <c r="L414" s="18"/>
    </row>
    <row r="415" spans="1:12" ht="15" x14ac:dyDescent="0.25">
      <c r="A415" s="311"/>
      <c r="B415" s="452">
        <f>Eelarve!E76</f>
        <v>0</v>
      </c>
      <c r="C415" s="452">
        <f>Eelarve!F76</f>
        <v>0</v>
      </c>
      <c r="D415" s="452">
        <f>Eelarve!G76</f>
        <v>0</v>
      </c>
      <c r="E415" s="456"/>
      <c r="F415" s="457"/>
      <c r="G415" s="457"/>
      <c r="H415" s="457"/>
      <c r="I415" s="458"/>
      <c r="J415" s="465">
        <f>B415-C417-D417</f>
        <v>0</v>
      </c>
      <c r="K415" s="386">
        <f>IFERROR(C417/C415,0)</f>
        <v>0</v>
      </c>
      <c r="L415" s="18"/>
    </row>
    <row r="416" spans="1:12" ht="4.5" customHeight="1" x14ac:dyDescent="0.2">
      <c r="A416" s="447" t="str">
        <f>Eelarve!A76</f>
        <v xml:space="preserve">3.38. </v>
      </c>
      <c r="B416" s="455"/>
      <c r="C416" s="455"/>
      <c r="D416" s="455"/>
      <c r="E416" s="459"/>
      <c r="F416" s="460"/>
      <c r="G416" s="460"/>
      <c r="H416" s="460"/>
      <c r="I416" s="461"/>
      <c r="J416" s="466"/>
      <c r="K416" s="387"/>
      <c r="L416" s="18"/>
    </row>
    <row r="417" spans="1:12" ht="18.75" customHeight="1" x14ac:dyDescent="0.2">
      <c r="A417" s="447"/>
      <c r="B417" s="451"/>
      <c r="C417" s="287">
        <f>SUM(C418:C425)</f>
        <v>0</v>
      </c>
      <c r="D417" s="287">
        <f>SUM(D418:D425)</f>
        <v>0</v>
      </c>
      <c r="E417" s="462"/>
      <c r="F417" s="463"/>
      <c r="G417" s="463"/>
      <c r="H417" s="463"/>
      <c r="I417" s="464"/>
      <c r="J417" s="467"/>
      <c r="K417" s="388"/>
      <c r="L417" s="18"/>
    </row>
    <row r="418" spans="1:12" ht="15" x14ac:dyDescent="0.25">
      <c r="A418" s="448"/>
      <c r="B418" s="452"/>
      <c r="C418" s="59"/>
      <c r="D418" s="59"/>
      <c r="E418" s="60"/>
      <c r="F418" s="61"/>
      <c r="G418" s="62"/>
      <c r="H418" s="63"/>
      <c r="I418" s="64"/>
      <c r="J418" s="444"/>
      <c r="K418" s="444"/>
      <c r="L418" s="18"/>
    </row>
    <row r="419" spans="1:12" ht="15" x14ac:dyDescent="0.25">
      <c r="A419" s="448"/>
      <c r="B419" s="452"/>
      <c r="C419" s="59"/>
      <c r="D419" s="59"/>
      <c r="E419" s="60"/>
      <c r="F419" s="61"/>
      <c r="G419" s="62"/>
      <c r="H419" s="63"/>
      <c r="I419" s="64"/>
      <c r="J419" s="445"/>
      <c r="K419" s="445"/>
      <c r="L419" s="18"/>
    </row>
    <row r="420" spans="1:12" ht="15" x14ac:dyDescent="0.25">
      <c r="A420" s="449"/>
      <c r="B420" s="452"/>
      <c r="C420" s="59"/>
      <c r="D420" s="59"/>
      <c r="E420" s="60"/>
      <c r="F420" s="60"/>
      <c r="G420" s="62"/>
      <c r="H420" s="63"/>
      <c r="I420" s="64"/>
      <c r="J420" s="445"/>
      <c r="K420" s="445"/>
      <c r="L420" s="18"/>
    </row>
    <row r="421" spans="1:12" ht="15" x14ac:dyDescent="0.25">
      <c r="A421" s="449"/>
      <c r="B421" s="452"/>
      <c r="C421" s="59"/>
      <c r="D421" s="59"/>
      <c r="E421" s="60"/>
      <c r="F421" s="60"/>
      <c r="G421" s="62"/>
      <c r="H421" s="63"/>
      <c r="I421" s="64"/>
      <c r="J421" s="445"/>
      <c r="K421" s="445"/>
      <c r="L421" s="18"/>
    </row>
    <row r="422" spans="1:12" ht="15" x14ac:dyDescent="0.25">
      <c r="A422" s="449"/>
      <c r="B422" s="452"/>
      <c r="C422" s="59"/>
      <c r="D422" s="59"/>
      <c r="E422" s="60"/>
      <c r="F422" s="60"/>
      <c r="G422" s="62"/>
      <c r="H422" s="63"/>
      <c r="I422" s="64"/>
      <c r="J422" s="445"/>
      <c r="K422" s="445"/>
      <c r="L422" s="18"/>
    </row>
    <row r="423" spans="1:12" ht="15" x14ac:dyDescent="0.25">
      <c r="A423" s="449"/>
      <c r="B423" s="452"/>
      <c r="C423" s="59"/>
      <c r="D423" s="59"/>
      <c r="E423" s="60"/>
      <c r="F423" s="60"/>
      <c r="G423" s="62"/>
      <c r="H423" s="63"/>
      <c r="I423" s="64"/>
      <c r="J423" s="445"/>
      <c r="K423" s="445"/>
      <c r="L423" s="18"/>
    </row>
    <row r="424" spans="1:12" ht="15" x14ac:dyDescent="0.25">
      <c r="A424" s="449"/>
      <c r="B424" s="452"/>
      <c r="C424" s="59"/>
      <c r="D424" s="59"/>
      <c r="E424" s="60"/>
      <c r="F424" s="60"/>
      <c r="G424" s="62"/>
      <c r="H424" s="63"/>
      <c r="I424" s="64"/>
      <c r="J424" s="445"/>
      <c r="K424" s="445"/>
      <c r="L424" s="18"/>
    </row>
    <row r="425" spans="1:12" ht="15" x14ac:dyDescent="0.25">
      <c r="A425" s="450"/>
      <c r="B425" s="453"/>
      <c r="C425" s="65"/>
      <c r="D425" s="65"/>
      <c r="E425" s="66"/>
      <c r="F425" s="66"/>
      <c r="G425" s="67"/>
      <c r="H425" s="68"/>
      <c r="I425" s="69"/>
      <c r="J425" s="446"/>
      <c r="K425" s="446"/>
      <c r="L425" s="18"/>
    </row>
  </sheetData>
  <sheetProtection algorithmName="SHA-512" hashValue="qxXma9EPa+jDFL9E/6uNJDjrC/Kof07BOVYe5zQgYRF5+zIP6R9q+A8VUaLBFYS/+U/QfKGIb98mKkPH0c/TSg==" saltValue="8xKqeQUrRI8KwcycGkcdBQ==" spinCount="100000" sheet="1" insertRows="0"/>
  <protectedRanges>
    <protectedRange sqref="C11:I18 C22:I29 C363:I370 C374:I381 C385:I392 C396:I403 C407:I414 C418:I425 C352:I359 C33:I40 C44:I51 C55:I62 C66:I73 C77:I84 C88:I95 C99:I106 C110:I117 C121:I128 C132:I139 C143:I150 C154:I161 C165:I172 C176:I183 C187:I194 C198:I205 C209:I216 C220:I227 C231:I238 C242:I249 C253:I260 C264:I271 C275:I282 C286:I293 C297:I304 C308:I315 C319:I326 C330:I337 C341:I348" name="Range1"/>
  </protectedRanges>
  <mergeCells count="392">
    <mergeCell ref="B349:B350"/>
    <mergeCell ref="C349:C350"/>
    <mergeCell ref="D349:D350"/>
    <mergeCell ref="E349:I351"/>
    <mergeCell ref="J349:J351"/>
    <mergeCell ref="K349:K351"/>
    <mergeCell ref="A350:A359"/>
    <mergeCell ref="B351:B359"/>
    <mergeCell ref="J352:J359"/>
    <mergeCell ref="K352:K359"/>
    <mergeCell ref="B338:B339"/>
    <mergeCell ref="C338:C339"/>
    <mergeCell ref="D338:D339"/>
    <mergeCell ref="E338:I340"/>
    <mergeCell ref="J338:J340"/>
    <mergeCell ref="K338:K340"/>
    <mergeCell ref="A339:A348"/>
    <mergeCell ref="B340:B348"/>
    <mergeCell ref="J341:J348"/>
    <mergeCell ref="K341:K348"/>
    <mergeCell ref="B327:B328"/>
    <mergeCell ref="C327:C328"/>
    <mergeCell ref="D327:D328"/>
    <mergeCell ref="E327:I329"/>
    <mergeCell ref="J327:J329"/>
    <mergeCell ref="K327:K329"/>
    <mergeCell ref="A328:A337"/>
    <mergeCell ref="B329:B337"/>
    <mergeCell ref="J330:J337"/>
    <mergeCell ref="K330:K337"/>
    <mergeCell ref="B316:B317"/>
    <mergeCell ref="C316:C317"/>
    <mergeCell ref="D316:D317"/>
    <mergeCell ref="E316:I318"/>
    <mergeCell ref="J316:J318"/>
    <mergeCell ref="K316:K318"/>
    <mergeCell ref="A317:A326"/>
    <mergeCell ref="B318:B326"/>
    <mergeCell ref="J319:J326"/>
    <mergeCell ref="K319:K326"/>
    <mergeCell ref="B305:B306"/>
    <mergeCell ref="C305:C306"/>
    <mergeCell ref="D305:D306"/>
    <mergeCell ref="E305:I307"/>
    <mergeCell ref="J305:J307"/>
    <mergeCell ref="K305:K307"/>
    <mergeCell ref="A306:A315"/>
    <mergeCell ref="B307:B315"/>
    <mergeCell ref="J308:J315"/>
    <mergeCell ref="K308:K315"/>
    <mergeCell ref="B294:B295"/>
    <mergeCell ref="C294:C295"/>
    <mergeCell ref="D294:D295"/>
    <mergeCell ref="E294:I296"/>
    <mergeCell ref="J294:J296"/>
    <mergeCell ref="K294:K296"/>
    <mergeCell ref="A295:A304"/>
    <mergeCell ref="B296:B304"/>
    <mergeCell ref="J297:J304"/>
    <mergeCell ref="K297:K304"/>
    <mergeCell ref="B283:B284"/>
    <mergeCell ref="C283:C284"/>
    <mergeCell ref="D283:D284"/>
    <mergeCell ref="E283:I285"/>
    <mergeCell ref="J283:J285"/>
    <mergeCell ref="K283:K285"/>
    <mergeCell ref="A284:A293"/>
    <mergeCell ref="B285:B293"/>
    <mergeCell ref="J286:J293"/>
    <mergeCell ref="K286:K293"/>
    <mergeCell ref="B272:B273"/>
    <mergeCell ref="C272:C273"/>
    <mergeCell ref="D272:D273"/>
    <mergeCell ref="E272:I274"/>
    <mergeCell ref="J272:J274"/>
    <mergeCell ref="K272:K274"/>
    <mergeCell ref="A273:A282"/>
    <mergeCell ref="B274:B282"/>
    <mergeCell ref="J275:J282"/>
    <mergeCell ref="K275:K282"/>
    <mergeCell ref="B261:B262"/>
    <mergeCell ref="C261:C262"/>
    <mergeCell ref="D261:D262"/>
    <mergeCell ref="E261:I263"/>
    <mergeCell ref="J261:J263"/>
    <mergeCell ref="K261:K263"/>
    <mergeCell ref="A262:A271"/>
    <mergeCell ref="B263:B271"/>
    <mergeCell ref="J264:J271"/>
    <mergeCell ref="K264:K271"/>
    <mergeCell ref="B250:B251"/>
    <mergeCell ref="C250:C251"/>
    <mergeCell ref="D250:D251"/>
    <mergeCell ref="E250:I252"/>
    <mergeCell ref="J250:J252"/>
    <mergeCell ref="K250:K252"/>
    <mergeCell ref="A251:A260"/>
    <mergeCell ref="B252:B260"/>
    <mergeCell ref="J253:J260"/>
    <mergeCell ref="K253:K260"/>
    <mergeCell ref="B239:B240"/>
    <mergeCell ref="C239:C240"/>
    <mergeCell ref="D239:D240"/>
    <mergeCell ref="E239:I241"/>
    <mergeCell ref="J239:J241"/>
    <mergeCell ref="K239:K241"/>
    <mergeCell ref="A240:A249"/>
    <mergeCell ref="B241:B249"/>
    <mergeCell ref="J242:J249"/>
    <mergeCell ref="K242:K249"/>
    <mergeCell ref="B228:B229"/>
    <mergeCell ref="C228:C229"/>
    <mergeCell ref="D228:D229"/>
    <mergeCell ref="E228:I230"/>
    <mergeCell ref="J228:J230"/>
    <mergeCell ref="K228:K230"/>
    <mergeCell ref="A229:A238"/>
    <mergeCell ref="B230:B238"/>
    <mergeCell ref="J231:J238"/>
    <mergeCell ref="K231:K238"/>
    <mergeCell ref="B217:B218"/>
    <mergeCell ref="C217:C218"/>
    <mergeCell ref="D217:D218"/>
    <mergeCell ref="E217:I219"/>
    <mergeCell ref="J217:J219"/>
    <mergeCell ref="K217:K219"/>
    <mergeCell ref="A218:A227"/>
    <mergeCell ref="B219:B227"/>
    <mergeCell ref="J220:J227"/>
    <mergeCell ref="K220:K227"/>
    <mergeCell ref="B206:B207"/>
    <mergeCell ref="C206:C207"/>
    <mergeCell ref="D206:D207"/>
    <mergeCell ref="E206:I208"/>
    <mergeCell ref="J206:J208"/>
    <mergeCell ref="K206:K208"/>
    <mergeCell ref="A207:A216"/>
    <mergeCell ref="B208:B216"/>
    <mergeCell ref="J209:J216"/>
    <mergeCell ref="K209:K216"/>
    <mergeCell ref="B195:B196"/>
    <mergeCell ref="C195:C196"/>
    <mergeCell ref="D195:D196"/>
    <mergeCell ref="E195:I197"/>
    <mergeCell ref="J195:J197"/>
    <mergeCell ref="K195:K197"/>
    <mergeCell ref="A196:A205"/>
    <mergeCell ref="B197:B205"/>
    <mergeCell ref="J198:J205"/>
    <mergeCell ref="K198:K205"/>
    <mergeCell ref="B184:B185"/>
    <mergeCell ref="C184:C185"/>
    <mergeCell ref="D184:D185"/>
    <mergeCell ref="E184:I186"/>
    <mergeCell ref="J184:J186"/>
    <mergeCell ref="K184:K186"/>
    <mergeCell ref="A185:A194"/>
    <mergeCell ref="B186:B194"/>
    <mergeCell ref="J187:J194"/>
    <mergeCell ref="K187:K194"/>
    <mergeCell ref="B173:B174"/>
    <mergeCell ref="C173:C174"/>
    <mergeCell ref="D173:D174"/>
    <mergeCell ref="E173:I175"/>
    <mergeCell ref="J173:J175"/>
    <mergeCell ref="K173:K175"/>
    <mergeCell ref="A174:A183"/>
    <mergeCell ref="B175:B183"/>
    <mergeCell ref="J176:J183"/>
    <mergeCell ref="K176:K183"/>
    <mergeCell ref="B162:B163"/>
    <mergeCell ref="C162:C163"/>
    <mergeCell ref="D162:D163"/>
    <mergeCell ref="E162:I164"/>
    <mergeCell ref="J162:J164"/>
    <mergeCell ref="K162:K164"/>
    <mergeCell ref="A163:A172"/>
    <mergeCell ref="B164:B172"/>
    <mergeCell ref="J165:J172"/>
    <mergeCell ref="K165:K172"/>
    <mergeCell ref="B151:B152"/>
    <mergeCell ref="C151:C152"/>
    <mergeCell ref="D151:D152"/>
    <mergeCell ref="E151:I153"/>
    <mergeCell ref="J151:J153"/>
    <mergeCell ref="K151:K153"/>
    <mergeCell ref="A152:A161"/>
    <mergeCell ref="B153:B161"/>
    <mergeCell ref="J154:J161"/>
    <mergeCell ref="K154:K161"/>
    <mergeCell ref="B140:B141"/>
    <mergeCell ref="C140:C141"/>
    <mergeCell ref="D140:D141"/>
    <mergeCell ref="E140:I142"/>
    <mergeCell ref="J140:J142"/>
    <mergeCell ref="K140:K142"/>
    <mergeCell ref="A141:A150"/>
    <mergeCell ref="B142:B150"/>
    <mergeCell ref="J143:J150"/>
    <mergeCell ref="K143:K150"/>
    <mergeCell ref="B129:B130"/>
    <mergeCell ref="C129:C130"/>
    <mergeCell ref="D129:D130"/>
    <mergeCell ref="E129:I131"/>
    <mergeCell ref="J129:J131"/>
    <mergeCell ref="K129:K131"/>
    <mergeCell ref="A130:A139"/>
    <mergeCell ref="B131:B139"/>
    <mergeCell ref="J132:J139"/>
    <mergeCell ref="K132:K139"/>
    <mergeCell ref="B118:B119"/>
    <mergeCell ref="C118:C119"/>
    <mergeCell ref="D118:D119"/>
    <mergeCell ref="E118:I120"/>
    <mergeCell ref="J118:J120"/>
    <mergeCell ref="K118:K120"/>
    <mergeCell ref="A119:A128"/>
    <mergeCell ref="B120:B128"/>
    <mergeCell ref="J121:J128"/>
    <mergeCell ref="K121:K128"/>
    <mergeCell ref="B107:B108"/>
    <mergeCell ref="C107:C108"/>
    <mergeCell ref="D107:D108"/>
    <mergeCell ref="E107:I109"/>
    <mergeCell ref="J107:J109"/>
    <mergeCell ref="K107:K109"/>
    <mergeCell ref="A108:A117"/>
    <mergeCell ref="B109:B117"/>
    <mergeCell ref="J110:J117"/>
    <mergeCell ref="K110:K117"/>
    <mergeCell ref="B96:B97"/>
    <mergeCell ref="C96:C97"/>
    <mergeCell ref="D96:D97"/>
    <mergeCell ref="E96:I98"/>
    <mergeCell ref="J96:J98"/>
    <mergeCell ref="K96:K98"/>
    <mergeCell ref="A97:A106"/>
    <mergeCell ref="B98:B106"/>
    <mergeCell ref="J99:J106"/>
    <mergeCell ref="K99:K106"/>
    <mergeCell ref="B85:B86"/>
    <mergeCell ref="C85:C86"/>
    <mergeCell ref="D85:D86"/>
    <mergeCell ref="E85:I87"/>
    <mergeCell ref="J85:J87"/>
    <mergeCell ref="K85:K87"/>
    <mergeCell ref="A86:A95"/>
    <mergeCell ref="B87:B95"/>
    <mergeCell ref="J88:J95"/>
    <mergeCell ref="K88:K95"/>
    <mergeCell ref="B74:B75"/>
    <mergeCell ref="C74:C75"/>
    <mergeCell ref="D74:D75"/>
    <mergeCell ref="E74:I76"/>
    <mergeCell ref="J74:J76"/>
    <mergeCell ref="K74:K76"/>
    <mergeCell ref="A75:A84"/>
    <mergeCell ref="B76:B84"/>
    <mergeCell ref="J77:J84"/>
    <mergeCell ref="K77:K84"/>
    <mergeCell ref="B63:B64"/>
    <mergeCell ref="C63:C64"/>
    <mergeCell ref="D63:D64"/>
    <mergeCell ref="E63:I65"/>
    <mergeCell ref="J63:J65"/>
    <mergeCell ref="K63:K65"/>
    <mergeCell ref="A64:A73"/>
    <mergeCell ref="B65:B73"/>
    <mergeCell ref="J66:J73"/>
    <mergeCell ref="K66:K73"/>
    <mergeCell ref="B52:B53"/>
    <mergeCell ref="C52:C53"/>
    <mergeCell ref="D52:D53"/>
    <mergeCell ref="E52:I54"/>
    <mergeCell ref="J52:J54"/>
    <mergeCell ref="K52:K54"/>
    <mergeCell ref="A53:A62"/>
    <mergeCell ref="B54:B62"/>
    <mergeCell ref="J55:J62"/>
    <mergeCell ref="K55:K62"/>
    <mergeCell ref="B41:B42"/>
    <mergeCell ref="C41:C42"/>
    <mergeCell ref="D41:D42"/>
    <mergeCell ref="E41:I43"/>
    <mergeCell ref="J41:J43"/>
    <mergeCell ref="K41:K43"/>
    <mergeCell ref="A42:A51"/>
    <mergeCell ref="B43:B51"/>
    <mergeCell ref="J44:J51"/>
    <mergeCell ref="K44:K51"/>
    <mergeCell ref="H2:H3"/>
    <mergeCell ref="A5:A7"/>
    <mergeCell ref="B5:B7"/>
    <mergeCell ref="C5:I5"/>
    <mergeCell ref="H6:H7"/>
    <mergeCell ref="I6:I7"/>
    <mergeCell ref="E8:I10"/>
    <mergeCell ref="J8:J10"/>
    <mergeCell ref="A9:A18"/>
    <mergeCell ref="B10:B18"/>
    <mergeCell ref="J11:J18"/>
    <mergeCell ref="B8:B9"/>
    <mergeCell ref="C8:C9"/>
    <mergeCell ref="D8:D9"/>
    <mergeCell ref="J5:J7"/>
    <mergeCell ref="C6:D6"/>
    <mergeCell ref="E6:E7"/>
    <mergeCell ref="F6:F7"/>
    <mergeCell ref="G6:G7"/>
    <mergeCell ref="E360:I362"/>
    <mergeCell ref="J360:J362"/>
    <mergeCell ref="A361:A370"/>
    <mergeCell ref="B362:B370"/>
    <mergeCell ref="J363:J370"/>
    <mergeCell ref="B360:B361"/>
    <mergeCell ref="C360:C361"/>
    <mergeCell ref="D360:D361"/>
    <mergeCell ref="E19:I21"/>
    <mergeCell ref="J19:J21"/>
    <mergeCell ref="A20:A29"/>
    <mergeCell ref="B21:B29"/>
    <mergeCell ref="J22:J29"/>
    <mergeCell ref="B19:B20"/>
    <mergeCell ref="C19:C20"/>
    <mergeCell ref="D19:D20"/>
    <mergeCell ref="B30:B31"/>
    <mergeCell ref="C30:C31"/>
    <mergeCell ref="D30:D31"/>
    <mergeCell ref="E30:I32"/>
    <mergeCell ref="J30:J32"/>
    <mergeCell ref="A31:A40"/>
    <mergeCell ref="B32:B40"/>
    <mergeCell ref="J33:J40"/>
    <mergeCell ref="B395:B403"/>
    <mergeCell ref="J396:J403"/>
    <mergeCell ref="B393:B394"/>
    <mergeCell ref="C393:C394"/>
    <mergeCell ref="D393:D394"/>
    <mergeCell ref="E371:I373"/>
    <mergeCell ref="J382:J384"/>
    <mergeCell ref="A383:A392"/>
    <mergeCell ref="B384:B392"/>
    <mergeCell ref="J385:J392"/>
    <mergeCell ref="J371:J373"/>
    <mergeCell ref="A372:A381"/>
    <mergeCell ref="B373:B381"/>
    <mergeCell ref="J374:J381"/>
    <mergeCell ref="B382:B383"/>
    <mergeCell ref="C382:C383"/>
    <mergeCell ref="D382:D383"/>
    <mergeCell ref="E382:I384"/>
    <mergeCell ref="B371:B372"/>
    <mergeCell ref="C371:C372"/>
    <mergeCell ref="D371:D372"/>
    <mergeCell ref="E415:I417"/>
    <mergeCell ref="J415:J417"/>
    <mergeCell ref="A416:A425"/>
    <mergeCell ref="B417:B425"/>
    <mergeCell ref="J418:J425"/>
    <mergeCell ref="B415:B416"/>
    <mergeCell ref="C415:C416"/>
    <mergeCell ref="D415:D416"/>
    <mergeCell ref="K360:K362"/>
    <mergeCell ref="K363:K370"/>
    <mergeCell ref="K371:K373"/>
    <mergeCell ref="K374:K381"/>
    <mergeCell ref="K382:K384"/>
    <mergeCell ref="E404:I406"/>
    <mergeCell ref="J404:J406"/>
    <mergeCell ref="A405:A414"/>
    <mergeCell ref="B406:B414"/>
    <mergeCell ref="J407:J414"/>
    <mergeCell ref="B404:B405"/>
    <mergeCell ref="C404:C405"/>
    <mergeCell ref="D404:D405"/>
    <mergeCell ref="E393:I395"/>
    <mergeCell ref="J393:J395"/>
    <mergeCell ref="A394:A403"/>
    <mergeCell ref="K5:K7"/>
    <mergeCell ref="K8:K10"/>
    <mergeCell ref="K11:K18"/>
    <mergeCell ref="K19:K21"/>
    <mergeCell ref="K22:K29"/>
    <mergeCell ref="K30:K32"/>
    <mergeCell ref="K33:K40"/>
    <mergeCell ref="K415:K417"/>
    <mergeCell ref="K418:K425"/>
    <mergeCell ref="K385:K392"/>
    <mergeCell ref="K393:K395"/>
    <mergeCell ref="K396:K403"/>
    <mergeCell ref="K404:K406"/>
    <mergeCell ref="K407:K414"/>
  </mergeCells>
  <conditionalFormatting sqref="K8:K10">
    <cfRule type="cellIs" dxfId="51" priority="39" operator="greaterThan">
      <formula>1.1</formula>
    </cfRule>
  </conditionalFormatting>
  <conditionalFormatting sqref="K19:K21">
    <cfRule type="cellIs" dxfId="50" priority="38" operator="greaterThan">
      <formula>1.1</formula>
    </cfRule>
  </conditionalFormatting>
  <conditionalFormatting sqref="K360:K362">
    <cfRule type="cellIs" dxfId="49" priority="37" operator="greaterThan">
      <formula>1.1</formula>
    </cfRule>
  </conditionalFormatting>
  <conditionalFormatting sqref="K371:K373">
    <cfRule type="cellIs" dxfId="48" priority="36" operator="greaterThan">
      <formula>1.1</formula>
    </cfRule>
  </conditionalFormatting>
  <conditionalFormatting sqref="K382:K384">
    <cfRule type="cellIs" dxfId="47" priority="35" operator="greaterThan">
      <formula>1.1</formula>
    </cfRule>
  </conditionalFormatting>
  <conditionalFormatting sqref="K393:K395">
    <cfRule type="cellIs" dxfId="46" priority="34" operator="greaterThan">
      <formula>1.1</formula>
    </cfRule>
  </conditionalFormatting>
  <conditionalFormatting sqref="K404:K406">
    <cfRule type="cellIs" dxfId="45" priority="33" operator="greaterThan">
      <formula>1.1</formula>
    </cfRule>
  </conditionalFormatting>
  <conditionalFormatting sqref="K415:K417">
    <cfRule type="cellIs" dxfId="44" priority="32" operator="greaterThan">
      <formula>1.1</formula>
    </cfRule>
  </conditionalFormatting>
  <conditionalFormatting sqref="K30:K32">
    <cfRule type="cellIs" dxfId="43" priority="30" operator="greaterThan">
      <formula>1.1</formula>
    </cfRule>
  </conditionalFormatting>
  <conditionalFormatting sqref="K41:K43">
    <cfRule type="cellIs" dxfId="42" priority="29" operator="greaterThan">
      <formula>1.1</formula>
    </cfRule>
  </conditionalFormatting>
  <conditionalFormatting sqref="K52:K54">
    <cfRule type="cellIs" dxfId="41" priority="28" operator="greaterThan">
      <formula>1.1</formula>
    </cfRule>
  </conditionalFormatting>
  <conditionalFormatting sqref="K63:K65">
    <cfRule type="cellIs" dxfId="40" priority="27" operator="greaterThan">
      <formula>1.1</formula>
    </cfRule>
  </conditionalFormatting>
  <conditionalFormatting sqref="K74:K76">
    <cfRule type="cellIs" dxfId="39" priority="26" operator="greaterThan">
      <formula>1.1</formula>
    </cfRule>
  </conditionalFormatting>
  <conditionalFormatting sqref="K85:K87">
    <cfRule type="cellIs" dxfId="38" priority="25" operator="greaterThan">
      <formula>1.1</formula>
    </cfRule>
  </conditionalFormatting>
  <conditionalFormatting sqref="K96:K98">
    <cfRule type="cellIs" dxfId="37" priority="24" operator="greaterThan">
      <formula>1.1</formula>
    </cfRule>
  </conditionalFormatting>
  <conditionalFormatting sqref="K107:K109">
    <cfRule type="cellIs" dxfId="36" priority="23" operator="greaterThan">
      <formula>1.1</formula>
    </cfRule>
  </conditionalFormatting>
  <conditionalFormatting sqref="K118:K120">
    <cfRule type="cellIs" dxfId="35" priority="22" operator="greaterThan">
      <formula>1.1</formula>
    </cfRule>
  </conditionalFormatting>
  <conditionalFormatting sqref="K129:K131">
    <cfRule type="cellIs" dxfId="34" priority="21" operator="greaterThan">
      <formula>1.1</formula>
    </cfRule>
  </conditionalFormatting>
  <conditionalFormatting sqref="K140:K142">
    <cfRule type="cellIs" dxfId="33" priority="20" operator="greaterThan">
      <formula>1.1</formula>
    </cfRule>
  </conditionalFormatting>
  <conditionalFormatting sqref="K151:K153">
    <cfRule type="cellIs" dxfId="32" priority="19" operator="greaterThan">
      <formula>1.1</formula>
    </cfRule>
  </conditionalFormatting>
  <conditionalFormatting sqref="K162:K164">
    <cfRule type="cellIs" dxfId="31" priority="18" operator="greaterThan">
      <formula>1.1</formula>
    </cfRule>
  </conditionalFormatting>
  <conditionalFormatting sqref="K173:K175">
    <cfRule type="cellIs" dxfId="30" priority="17" operator="greaterThan">
      <formula>1.1</formula>
    </cfRule>
  </conditionalFormatting>
  <conditionalFormatting sqref="K184:K186">
    <cfRule type="cellIs" dxfId="29" priority="16" operator="greaterThan">
      <formula>1.1</formula>
    </cfRule>
  </conditionalFormatting>
  <conditionalFormatting sqref="K195:K197">
    <cfRule type="cellIs" dxfId="28" priority="15" operator="greaterThan">
      <formula>1.1</formula>
    </cfRule>
  </conditionalFormatting>
  <conditionalFormatting sqref="K206:K208">
    <cfRule type="cellIs" dxfId="27" priority="14" operator="greaterThan">
      <formula>1.1</formula>
    </cfRule>
  </conditionalFormatting>
  <conditionalFormatting sqref="K217:K219">
    <cfRule type="cellIs" dxfId="26" priority="13" operator="greaterThan">
      <formula>1.1</formula>
    </cfRule>
  </conditionalFormatting>
  <conditionalFormatting sqref="K228:K230">
    <cfRule type="cellIs" dxfId="25" priority="12" operator="greaterThan">
      <formula>1.1</formula>
    </cfRule>
  </conditionalFormatting>
  <conditionalFormatting sqref="K239:K241">
    <cfRule type="cellIs" dxfId="24" priority="11" operator="greaterThan">
      <formula>1.1</formula>
    </cfRule>
  </conditionalFormatting>
  <conditionalFormatting sqref="K250:K252">
    <cfRule type="cellIs" dxfId="23" priority="10" operator="greaterThan">
      <formula>1.1</formula>
    </cfRule>
  </conditionalFormatting>
  <conditionalFormatting sqref="K261:K263">
    <cfRule type="cellIs" dxfId="22" priority="9" operator="greaterThan">
      <formula>1.1</formula>
    </cfRule>
  </conditionalFormatting>
  <conditionalFormatting sqref="K272:K274">
    <cfRule type="cellIs" dxfId="21" priority="8" operator="greaterThan">
      <formula>1.1</formula>
    </cfRule>
  </conditionalFormatting>
  <conditionalFormatting sqref="K283:K285">
    <cfRule type="cellIs" dxfId="20" priority="7" operator="greaterThan">
      <formula>1.1</formula>
    </cfRule>
  </conditionalFormatting>
  <conditionalFormatting sqref="K294:K296">
    <cfRule type="cellIs" dxfId="19" priority="6" operator="greaterThan">
      <formula>1.1</formula>
    </cfRule>
  </conditionalFormatting>
  <conditionalFormatting sqref="K305:K307">
    <cfRule type="cellIs" dxfId="18" priority="5" operator="greaterThan">
      <formula>1.1</formula>
    </cfRule>
  </conditionalFormatting>
  <conditionalFormatting sqref="K316:K318">
    <cfRule type="cellIs" dxfId="17" priority="4" operator="greaterThan">
      <formula>1.1</formula>
    </cfRule>
  </conditionalFormatting>
  <conditionalFormatting sqref="K327:K329">
    <cfRule type="cellIs" dxfId="16" priority="3" operator="greaterThan">
      <formula>1.1</formula>
    </cfRule>
  </conditionalFormatting>
  <conditionalFormatting sqref="K338:K340">
    <cfRule type="cellIs" dxfId="15" priority="2" operator="greaterThan">
      <formula>1.1</formula>
    </cfRule>
  </conditionalFormatting>
  <conditionalFormatting sqref="K349:K351">
    <cfRule type="cellIs" dxfId="14" priority="1" operator="greaterThan">
      <formula>1.1</formula>
    </cfRule>
  </conditionalFormatting>
  <pageMargins left="0.31496062992125984" right="0.31496062992125984" top="0.55118110236220474" bottom="0.15748031496062992" header="0.31496062992125984" footer="0.31496062992125984"/>
  <pageSetup paperSize="9" scale="78" fitToHeight="0" orientation="landscape" blackAndWhite="1" verticalDpi="300" r:id="rId1"/>
  <headerFooter>
    <oddHeader>&amp;L&amp;"Arial,Italic"&amp;9&amp;F&amp;R&amp;"Arial,Italic"&amp;9&amp;A, lk &amp;P (&amp;N)</oddHeader>
  </headerFooter>
  <rowBreaks count="2" manualBreakCount="2">
    <brk id="370" max="11" man="1"/>
    <brk id="414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9" tint="-0.249977111117893"/>
    <pageSetUpPr fitToPage="1"/>
  </sheetPr>
  <dimension ref="A1:L106"/>
  <sheetViews>
    <sheetView showGridLines="0" zoomScale="85" zoomScaleNormal="85" workbookViewId="0">
      <pane xSplit="1" ySplit="7" topLeftCell="B89" activePane="bottomRight" state="frozen"/>
      <selection activeCell="F26" sqref="F26"/>
      <selection pane="topRight" activeCell="F26" sqref="F26"/>
      <selection pane="bottomLeft" activeCell="F26" sqref="F26"/>
      <selection pane="bottomRight" activeCell="A5" sqref="A5:A7"/>
    </sheetView>
  </sheetViews>
  <sheetFormatPr defaultColWidth="9.140625" defaultRowHeight="15" x14ac:dyDescent="0.25"/>
  <cols>
    <col min="1" max="1" width="15.5703125" style="240" customWidth="1"/>
    <col min="2" max="2" width="9.140625" style="247"/>
    <col min="3" max="3" width="10.42578125" style="247" customWidth="1"/>
    <col min="4" max="4" width="11.7109375" style="247" customWidth="1"/>
    <col min="5" max="5" width="13.85546875" style="247" customWidth="1"/>
    <col min="6" max="6" width="12.140625" style="247" customWidth="1"/>
    <col min="7" max="7" width="11.7109375" style="247" customWidth="1"/>
    <col min="8" max="8" width="50.7109375" style="248" customWidth="1"/>
    <col min="9" max="9" width="12" style="247" customWidth="1"/>
    <col min="10" max="11" width="11.5703125" style="247" customWidth="1"/>
    <col min="12" max="12" width="6.140625" style="240" customWidth="1"/>
    <col min="13" max="16384" width="9.140625" style="240"/>
  </cols>
  <sheetData>
    <row r="1" spans="1:12" ht="17.25" customHeight="1" x14ac:dyDescent="0.25">
      <c r="A1" s="41"/>
      <c r="B1" s="42"/>
      <c r="C1" s="42"/>
      <c r="D1" s="42">
        <f>Eelarve!B2</f>
        <v>0</v>
      </c>
      <c r="E1" s="42"/>
      <c r="F1" s="42"/>
      <c r="G1" s="43"/>
      <c r="H1" s="44"/>
      <c r="I1" s="45"/>
      <c r="J1" s="42"/>
      <c r="K1" s="42"/>
      <c r="L1" s="239"/>
    </row>
    <row r="2" spans="1:12" x14ac:dyDescent="0.25">
      <c r="A2" s="41" t="str">
        <f>Eelarve!A77</f>
        <v xml:space="preserve">4. Projekti elluviimiseks vajaliku põhivara soetamisega seotud kulud </v>
      </c>
      <c r="B2" s="42"/>
      <c r="C2" s="42"/>
      <c r="D2" s="42"/>
      <c r="E2" s="42"/>
      <c r="F2" s="42"/>
      <c r="G2" s="43"/>
      <c r="H2" s="468"/>
      <c r="I2" s="46"/>
      <c r="J2" s="47"/>
      <c r="K2" s="47"/>
      <c r="L2" s="239"/>
    </row>
    <row r="3" spans="1:12" ht="16.5" customHeight="1" x14ac:dyDescent="0.25">
      <c r="A3" s="48" t="s">
        <v>11</v>
      </c>
      <c r="B3" s="49">
        <f>Eelarve!E77</f>
        <v>0</v>
      </c>
      <c r="C3" s="49">
        <f>Eelarve!F77</f>
        <v>0</v>
      </c>
      <c r="D3" s="49">
        <f>Eelarve!G77</f>
        <v>0</v>
      </c>
      <c r="E3" s="50"/>
      <c r="F3" s="42"/>
      <c r="G3" s="51"/>
      <c r="H3" s="468"/>
      <c r="I3" s="45"/>
      <c r="J3" s="52" t="s">
        <v>14</v>
      </c>
      <c r="K3" s="52"/>
      <c r="L3" s="239"/>
    </row>
    <row r="4" spans="1:12" s="242" customFormat="1" ht="17.25" customHeight="1" x14ac:dyDescent="0.2">
      <c r="A4" s="285" t="s">
        <v>12</v>
      </c>
      <c r="B4" s="286"/>
      <c r="C4" s="286">
        <f>C10+C21+C32+C43+C54+C65+C76+C87+C98</f>
        <v>0</v>
      </c>
      <c r="D4" s="286">
        <f>D10+D21+D32+D43+D54+D65+D76+D87+D98</f>
        <v>0</v>
      </c>
      <c r="E4" s="53"/>
      <c r="F4" s="53"/>
      <c r="G4" s="54"/>
      <c r="H4" s="55"/>
      <c r="I4" s="56"/>
      <c r="J4" s="286">
        <f>B3-C4-D4</f>
        <v>0</v>
      </c>
      <c r="K4" s="286"/>
      <c r="L4" s="241"/>
    </row>
    <row r="5" spans="1:12" s="244" customFormat="1" ht="17.25" customHeight="1" x14ac:dyDescent="0.2">
      <c r="A5" s="469" t="s">
        <v>35</v>
      </c>
      <c r="B5" s="472" t="s">
        <v>5</v>
      </c>
      <c r="C5" s="493" t="s">
        <v>6</v>
      </c>
      <c r="D5" s="494"/>
      <c r="E5" s="494"/>
      <c r="F5" s="494"/>
      <c r="G5" s="494"/>
      <c r="H5" s="494"/>
      <c r="I5" s="495"/>
      <c r="J5" s="477" t="s">
        <v>10</v>
      </c>
      <c r="K5" s="392" t="s">
        <v>105</v>
      </c>
      <c r="L5" s="243"/>
    </row>
    <row r="6" spans="1:12" s="244" customFormat="1" ht="15.75" customHeight="1" x14ac:dyDescent="0.2">
      <c r="A6" s="470"/>
      <c r="B6" s="473"/>
      <c r="C6" s="490" t="s">
        <v>7</v>
      </c>
      <c r="D6" s="497"/>
      <c r="E6" s="480" t="s">
        <v>13</v>
      </c>
      <c r="F6" s="482" t="s">
        <v>8</v>
      </c>
      <c r="G6" s="480" t="s">
        <v>9</v>
      </c>
      <c r="H6" s="480" t="s">
        <v>65</v>
      </c>
      <c r="I6" s="488" t="str">
        <f>'1. Meeskonna tööjõukulud'!I6:I7</f>
        <v>Pangakontolt tasumise kuupäev</v>
      </c>
      <c r="J6" s="478"/>
      <c r="K6" s="393"/>
      <c r="L6" s="243"/>
    </row>
    <row r="7" spans="1:12" ht="52.5" customHeight="1" x14ac:dyDescent="0.25">
      <c r="A7" s="471"/>
      <c r="B7" s="481"/>
      <c r="C7" s="57" t="s">
        <v>58</v>
      </c>
      <c r="D7" s="57" t="s">
        <v>29</v>
      </c>
      <c r="E7" s="481"/>
      <c r="F7" s="474"/>
      <c r="G7" s="481"/>
      <c r="H7" s="481"/>
      <c r="I7" s="489"/>
      <c r="J7" s="496"/>
      <c r="K7" s="492"/>
      <c r="L7" s="239"/>
    </row>
    <row r="8" spans="1:12" x14ac:dyDescent="0.25">
      <c r="A8" s="58"/>
      <c r="B8" s="452">
        <f>Eelarve!E78</f>
        <v>0</v>
      </c>
      <c r="C8" s="452">
        <f>Eelarve!F78</f>
        <v>0</v>
      </c>
      <c r="D8" s="452">
        <f>Eelarve!G78</f>
        <v>0</v>
      </c>
      <c r="E8" s="456"/>
      <c r="F8" s="457"/>
      <c r="G8" s="457"/>
      <c r="H8" s="457"/>
      <c r="I8" s="458"/>
      <c r="J8" s="465">
        <f>B8-C10-D10</f>
        <v>0</v>
      </c>
      <c r="K8" s="386">
        <f>IFERROR(C10/C8,0)</f>
        <v>0</v>
      </c>
      <c r="L8" s="239"/>
    </row>
    <row r="9" spans="1:12" s="246" customFormat="1" ht="5.25" customHeight="1" x14ac:dyDescent="0.2">
      <c r="A9" s="447" t="str">
        <f>Eelarve!A78</f>
        <v xml:space="preserve">4.1. </v>
      </c>
      <c r="B9" s="455"/>
      <c r="C9" s="455"/>
      <c r="D9" s="455"/>
      <c r="E9" s="459"/>
      <c r="F9" s="460"/>
      <c r="G9" s="460"/>
      <c r="H9" s="460"/>
      <c r="I9" s="461"/>
      <c r="J9" s="466"/>
      <c r="K9" s="387"/>
      <c r="L9" s="245"/>
    </row>
    <row r="10" spans="1:12" s="246" customFormat="1" ht="15" customHeight="1" x14ac:dyDescent="0.2">
      <c r="A10" s="447"/>
      <c r="B10" s="451"/>
      <c r="C10" s="287">
        <f>SUM(C11:C18)</f>
        <v>0</v>
      </c>
      <c r="D10" s="287">
        <f>SUM(D11:D18)</f>
        <v>0</v>
      </c>
      <c r="E10" s="462"/>
      <c r="F10" s="463"/>
      <c r="G10" s="463"/>
      <c r="H10" s="463"/>
      <c r="I10" s="464"/>
      <c r="J10" s="467"/>
      <c r="K10" s="388"/>
      <c r="L10" s="245"/>
    </row>
    <row r="11" spans="1:12" x14ac:dyDescent="0.25">
      <c r="A11" s="448"/>
      <c r="B11" s="452"/>
      <c r="C11" s="59"/>
      <c r="D11" s="59"/>
      <c r="E11" s="60"/>
      <c r="F11" s="61"/>
      <c r="G11" s="62"/>
      <c r="H11" s="63"/>
      <c r="I11" s="64"/>
      <c r="J11" s="444"/>
      <c r="K11" s="444"/>
      <c r="L11" s="239"/>
    </row>
    <row r="12" spans="1:12" x14ac:dyDescent="0.25">
      <c r="A12" s="448"/>
      <c r="B12" s="452"/>
      <c r="C12" s="59"/>
      <c r="D12" s="59"/>
      <c r="E12" s="60"/>
      <c r="F12" s="61"/>
      <c r="G12" s="62"/>
      <c r="H12" s="63"/>
      <c r="I12" s="64"/>
      <c r="J12" s="445"/>
      <c r="K12" s="445"/>
      <c r="L12" s="239"/>
    </row>
    <row r="13" spans="1:12" x14ac:dyDescent="0.25">
      <c r="A13" s="448"/>
      <c r="B13" s="452"/>
      <c r="C13" s="59"/>
      <c r="D13" s="59"/>
      <c r="E13" s="60"/>
      <c r="F13" s="60"/>
      <c r="G13" s="62"/>
      <c r="H13" s="63"/>
      <c r="I13" s="64"/>
      <c r="J13" s="445"/>
      <c r="K13" s="445"/>
      <c r="L13" s="239"/>
    </row>
    <row r="14" spans="1:12" x14ac:dyDescent="0.25">
      <c r="A14" s="448"/>
      <c r="B14" s="452"/>
      <c r="C14" s="59"/>
      <c r="D14" s="59"/>
      <c r="E14" s="60"/>
      <c r="F14" s="60"/>
      <c r="G14" s="62"/>
      <c r="H14" s="63"/>
      <c r="I14" s="64"/>
      <c r="J14" s="445"/>
      <c r="K14" s="445"/>
      <c r="L14" s="239"/>
    </row>
    <row r="15" spans="1:12" x14ac:dyDescent="0.25">
      <c r="A15" s="449"/>
      <c r="B15" s="452"/>
      <c r="C15" s="59"/>
      <c r="D15" s="59"/>
      <c r="E15" s="60"/>
      <c r="F15" s="60"/>
      <c r="G15" s="62"/>
      <c r="H15" s="63"/>
      <c r="I15" s="64"/>
      <c r="J15" s="445"/>
      <c r="K15" s="445"/>
      <c r="L15" s="239"/>
    </row>
    <row r="16" spans="1:12" x14ac:dyDescent="0.25">
      <c r="A16" s="449"/>
      <c r="B16" s="452"/>
      <c r="C16" s="59"/>
      <c r="D16" s="59"/>
      <c r="E16" s="60"/>
      <c r="F16" s="60"/>
      <c r="G16" s="62"/>
      <c r="H16" s="63"/>
      <c r="I16" s="64"/>
      <c r="J16" s="445"/>
      <c r="K16" s="445"/>
      <c r="L16" s="239"/>
    </row>
    <row r="17" spans="1:12" x14ac:dyDescent="0.25">
      <c r="A17" s="449"/>
      <c r="B17" s="452"/>
      <c r="C17" s="59"/>
      <c r="D17" s="59"/>
      <c r="E17" s="60"/>
      <c r="F17" s="60"/>
      <c r="G17" s="62"/>
      <c r="H17" s="63"/>
      <c r="I17" s="64"/>
      <c r="J17" s="445"/>
      <c r="K17" s="445"/>
      <c r="L17" s="239"/>
    </row>
    <row r="18" spans="1:12" x14ac:dyDescent="0.25">
      <c r="A18" s="450"/>
      <c r="B18" s="453"/>
      <c r="C18" s="65"/>
      <c r="D18" s="65"/>
      <c r="E18" s="66"/>
      <c r="F18" s="66"/>
      <c r="G18" s="67"/>
      <c r="H18" s="68"/>
      <c r="I18" s="69"/>
      <c r="J18" s="446"/>
      <c r="K18" s="446"/>
      <c r="L18" s="239"/>
    </row>
    <row r="19" spans="1:12" x14ac:dyDescent="0.25">
      <c r="A19" s="58"/>
      <c r="B19" s="452">
        <f>Eelarve!E79</f>
        <v>0</v>
      </c>
      <c r="C19" s="452">
        <f>Eelarve!F79</f>
        <v>0</v>
      </c>
      <c r="D19" s="452">
        <f>Eelarve!G79</f>
        <v>0</v>
      </c>
      <c r="E19" s="456"/>
      <c r="F19" s="457"/>
      <c r="G19" s="457"/>
      <c r="H19" s="457"/>
      <c r="I19" s="458"/>
      <c r="J19" s="465">
        <f>B19-C21-D21</f>
        <v>0</v>
      </c>
      <c r="K19" s="386">
        <f>IFERROR(C21/C19,0)</f>
        <v>0</v>
      </c>
      <c r="L19" s="239"/>
    </row>
    <row r="20" spans="1:12" ht="5.25" customHeight="1" x14ac:dyDescent="0.25">
      <c r="A20" s="447" t="str">
        <f>Eelarve!A79</f>
        <v xml:space="preserve">4.2. </v>
      </c>
      <c r="B20" s="455"/>
      <c r="C20" s="455"/>
      <c r="D20" s="455"/>
      <c r="E20" s="459"/>
      <c r="F20" s="460"/>
      <c r="G20" s="460"/>
      <c r="H20" s="460"/>
      <c r="I20" s="461"/>
      <c r="J20" s="466"/>
      <c r="K20" s="387"/>
      <c r="L20" s="239"/>
    </row>
    <row r="21" spans="1:12" ht="17.25" customHeight="1" x14ac:dyDescent="0.25">
      <c r="A21" s="447"/>
      <c r="B21" s="451"/>
      <c r="C21" s="287">
        <f>SUM(C22:C29)</f>
        <v>0</v>
      </c>
      <c r="D21" s="287">
        <f>SUM(D22:D29)</f>
        <v>0</v>
      </c>
      <c r="E21" s="462"/>
      <c r="F21" s="463"/>
      <c r="G21" s="463"/>
      <c r="H21" s="463"/>
      <c r="I21" s="464"/>
      <c r="J21" s="467"/>
      <c r="K21" s="388"/>
      <c r="L21" s="239"/>
    </row>
    <row r="22" spans="1:12" x14ac:dyDescent="0.25">
      <c r="A22" s="448"/>
      <c r="B22" s="452"/>
      <c r="C22" s="59"/>
      <c r="D22" s="59"/>
      <c r="E22" s="60"/>
      <c r="F22" s="61"/>
      <c r="G22" s="62"/>
      <c r="H22" s="63"/>
      <c r="I22" s="64"/>
      <c r="J22" s="444"/>
      <c r="K22" s="444"/>
      <c r="L22" s="239"/>
    </row>
    <row r="23" spans="1:12" x14ac:dyDescent="0.25">
      <c r="A23" s="448"/>
      <c r="B23" s="452"/>
      <c r="C23" s="59"/>
      <c r="D23" s="59"/>
      <c r="E23" s="60"/>
      <c r="F23" s="61"/>
      <c r="G23" s="62"/>
      <c r="H23" s="63"/>
      <c r="I23" s="64"/>
      <c r="J23" s="445"/>
      <c r="K23" s="445"/>
      <c r="L23" s="239"/>
    </row>
    <row r="24" spans="1:12" x14ac:dyDescent="0.25">
      <c r="A24" s="448"/>
      <c r="B24" s="452"/>
      <c r="C24" s="59"/>
      <c r="D24" s="59"/>
      <c r="E24" s="60"/>
      <c r="F24" s="60"/>
      <c r="G24" s="62"/>
      <c r="H24" s="63"/>
      <c r="I24" s="64"/>
      <c r="J24" s="445"/>
      <c r="K24" s="445"/>
      <c r="L24" s="239"/>
    </row>
    <row r="25" spans="1:12" x14ac:dyDescent="0.25">
      <c r="A25" s="449"/>
      <c r="B25" s="452"/>
      <c r="C25" s="59"/>
      <c r="D25" s="59"/>
      <c r="E25" s="60"/>
      <c r="F25" s="60"/>
      <c r="G25" s="62"/>
      <c r="H25" s="63"/>
      <c r="I25" s="64"/>
      <c r="J25" s="445"/>
      <c r="K25" s="445"/>
      <c r="L25" s="239"/>
    </row>
    <row r="26" spans="1:12" x14ac:dyDescent="0.25">
      <c r="A26" s="449"/>
      <c r="B26" s="452"/>
      <c r="C26" s="59"/>
      <c r="D26" s="59"/>
      <c r="E26" s="60"/>
      <c r="F26" s="60"/>
      <c r="G26" s="62"/>
      <c r="H26" s="63"/>
      <c r="I26" s="64"/>
      <c r="J26" s="445"/>
      <c r="K26" s="445"/>
      <c r="L26" s="239"/>
    </row>
    <row r="27" spans="1:12" x14ac:dyDescent="0.25">
      <c r="A27" s="449"/>
      <c r="B27" s="452"/>
      <c r="C27" s="59"/>
      <c r="D27" s="59"/>
      <c r="E27" s="60"/>
      <c r="F27" s="60"/>
      <c r="G27" s="62"/>
      <c r="H27" s="63"/>
      <c r="I27" s="64"/>
      <c r="J27" s="445"/>
      <c r="K27" s="445"/>
      <c r="L27" s="239"/>
    </row>
    <row r="28" spans="1:12" x14ac:dyDescent="0.25">
      <c r="A28" s="449"/>
      <c r="B28" s="452"/>
      <c r="C28" s="59"/>
      <c r="D28" s="59"/>
      <c r="E28" s="60"/>
      <c r="F28" s="60"/>
      <c r="G28" s="62"/>
      <c r="H28" s="63"/>
      <c r="I28" s="64"/>
      <c r="J28" s="445"/>
      <c r="K28" s="445"/>
      <c r="L28" s="239"/>
    </row>
    <row r="29" spans="1:12" x14ac:dyDescent="0.25">
      <c r="A29" s="450"/>
      <c r="B29" s="453"/>
      <c r="C29" s="65"/>
      <c r="D29" s="65"/>
      <c r="E29" s="66"/>
      <c r="F29" s="66"/>
      <c r="G29" s="67"/>
      <c r="H29" s="68"/>
      <c r="I29" s="69"/>
      <c r="J29" s="446"/>
      <c r="K29" s="446"/>
      <c r="L29" s="239"/>
    </row>
    <row r="30" spans="1:12" x14ac:dyDescent="0.25">
      <c r="A30" s="58"/>
      <c r="B30" s="452">
        <f>Eelarve!E80</f>
        <v>0</v>
      </c>
      <c r="C30" s="452">
        <f>Eelarve!F80</f>
        <v>0</v>
      </c>
      <c r="D30" s="452">
        <f>Eelarve!G80</f>
        <v>0</v>
      </c>
      <c r="E30" s="456"/>
      <c r="F30" s="457"/>
      <c r="G30" s="457"/>
      <c r="H30" s="457"/>
      <c r="I30" s="458"/>
      <c r="J30" s="465">
        <f>B30-C32-D32</f>
        <v>0</v>
      </c>
      <c r="K30" s="386">
        <f>IFERROR(C32/C30,0)</f>
        <v>0</v>
      </c>
      <c r="L30" s="239"/>
    </row>
    <row r="31" spans="1:12" ht="6" customHeight="1" x14ac:dyDescent="0.25">
      <c r="A31" s="447" t="str">
        <f>Eelarve!A80</f>
        <v xml:space="preserve">4.3. </v>
      </c>
      <c r="B31" s="455"/>
      <c r="C31" s="455"/>
      <c r="D31" s="455"/>
      <c r="E31" s="459"/>
      <c r="F31" s="460"/>
      <c r="G31" s="460"/>
      <c r="H31" s="460"/>
      <c r="I31" s="461"/>
      <c r="J31" s="466"/>
      <c r="K31" s="387"/>
      <c r="L31" s="239"/>
    </row>
    <row r="32" spans="1:12" ht="18" customHeight="1" x14ac:dyDescent="0.25">
      <c r="A32" s="447"/>
      <c r="B32" s="451"/>
      <c r="C32" s="287">
        <f>SUM(C33:C40)</f>
        <v>0</v>
      </c>
      <c r="D32" s="287">
        <f>SUM(D33:D40)</f>
        <v>0</v>
      </c>
      <c r="E32" s="462"/>
      <c r="F32" s="463"/>
      <c r="G32" s="463"/>
      <c r="H32" s="463"/>
      <c r="I32" s="464"/>
      <c r="J32" s="467"/>
      <c r="K32" s="388"/>
      <c r="L32" s="239"/>
    </row>
    <row r="33" spans="1:12" x14ac:dyDescent="0.25">
      <c r="A33" s="448"/>
      <c r="B33" s="452"/>
      <c r="C33" s="59"/>
      <c r="D33" s="59"/>
      <c r="E33" s="60"/>
      <c r="F33" s="61"/>
      <c r="G33" s="62"/>
      <c r="H33" s="63"/>
      <c r="I33" s="64"/>
      <c r="J33" s="444"/>
      <c r="K33" s="444"/>
      <c r="L33" s="239"/>
    </row>
    <row r="34" spans="1:12" x14ac:dyDescent="0.25">
      <c r="A34" s="449"/>
      <c r="B34" s="452"/>
      <c r="C34" s="59"/>
      <c r="D34" s="59"/>
      <c r="E34" s="60"/>
      <c r="F34" s="60"/>
      <c r="G34" s="62"/>
      <c r="H34" s="63"/>
      <c r="I34" s="64"/>
      <c r="J34" s="445"/>
      <c r="K34" s="445"/>
      <c r="L34" s="239"/>
    </row>
    <row r="35" spans="1:12" x14ac:dyDescent="0.25">
      <c r="A35" s="449"/>
      <c r="B35" s="452"/>
      <c r="C35" s="59"/>
      <c r="D35" s="59"/>
      <c r="E35" s="60"/>
      <c r="F35" s="60"/>
      <c r="G35" s="62"/>
      <c r="H35" s="63"/>
      <c r="I35" s="64"/>
      <c r="J35" s="445"/>
      <c r="K35" s="445"/>
      <c r="L35" s="239"/>
    </row>
    <row r="36" spans="1:12" x14ac:dyDescent="0.25">
      <c r="A36" s="449"/>
      <c r="B36" s="452"/>
      <c r="C36" s="59"/>
      <c r="D36" s="59"/>
      <c r="E36" s="60"/>
      <c r="F36" s="60"/>
      <c r="G36" s="62"/>
      <c r="H36" s="63"/>
      <c r="I36" s="64"/>
      <c r="J36" s="445"/>
      <c r="K36" s="445"/>
      <c r="L36" s="239"/>
    </row>
    <row r="37" spans="1:12" x14ac:dyDescent="0.25">
      <c r="A37" s="449"/>
      <c r="B37" s="452"/>
      <c r="C37" s="59"/>
      <c r="D37" s="59"/>
      <c r="E37" s="60"/>
      <c r="F37" s="60"/>
      <c r="G37" s="62"/>
      <c r="H37" s="63"/>
      <c r="I37" s="64"/>
      <c r="J37" s="445"/>
      <c r="K37" s="445"/>
      <c r="L37" s="239"/>
    </row>
    <row r="38" spans="1:12" x14ac:dyDescent="0.25">
      <c r="A38" s="449"/>
      <c r="B38" s="452"/>
      <c r="C38" s="59"/>
      <c r="D38" s="59"/>
      <c r="E38" s="60"/>
      <c r="F38" s="60"/>
      <c r="G38" s="62"/>
      <c r="H38" s="63"/>
      <c r="I38" s="64"/>
      <c r="J38" s="445"/>
      <c r="K38" s="445"/>
      <c r="L38" s="239"/>
    </row>
    <row r="39" spans="1:12" x14ac:dyDescent="0.25">
      <c r="A39" s="449"/>
      <c r="B39" s="452"/>
      <c r="C39" s="59"/>
      <c r="D39" s="59"/>
      <c r="E39" s="60"/>
      <c r="F39" s="60"/>
      <c r="G39" s="62"/>
      <c r="H39" s="63"/>
      <c r="I39" s="64"/>
      <c r="J39" s="445"/>
      <c r="K39" s="445"/>
      <c r="L39" s="239"/>
    </row>
    <row r="40" spans="1:12" x14ac:dyDescent="0.25">
      <c r="A40" s="450"/>
      <c r="B40" s="453"/>
      <c r="C40" s="65"/>
      <c r="D40" s="65"/>
      <c r="E40" s="66"/>
      <c r="F40" s="66"/>
      <c r="G40" s="67"/>
      <c r="H40" s="68"/>
      <c r="I40" s="69"/>
      <c r="J40" s="446"/>
      <c r="K40" s="446"/>
      <c r="L40" s="239"/>
    </row>
    <row r="41" spans="1:12" x14ac:dyDescent="0.25">
      <c r="A41" s="58"/>
      <c r="B41" s="452">
        <f>Eelarve!E81</f>
        <v>0</v>
      </c>
      <c r="C41" s="452">
        <f>Eelarve!F81</f>
        <v>0</v>
      </c>
      <c r="D41" s="452">
        <f>Eelarve!G81</f>
        <v>0</v>
      </c>
      <c r="E41" s="456"/>
      <c r="F41" s="457"/>
      <c r="G41" s="457"/>
      <c r="H41" s="457"/>
      <c r="I41" s="458"/>
      <c r="J41" s="465">
        <f>B41-C43-D43</f>
        <v>0</v>
      </c>
      <c r="K41" s="386">
        <f>IFERROR(C43/C41,0)</f>
        <v>0</v>
      </c>
      <c r="L41" s="239"/>
    </row>
    <row r="42" spans="1:12" ht="4.5" customHeight="1" x14ac:dyDescent="0.25">
      <c r="A42" s="447" t="str">
        <f>Eelarve!A81</f>
        <v xml:space="preserve">4.4. </v>
      </c>
      <c r="B42" s="455"/>
      <c r="C42" s="455"/>
      <c r="D42" s="455"/>
      <c r="E42" s="459"/>
      <c r="F42" s="460"/>
      <c r="G42" s="460"/>
      <c r="H42" s="460"/>
      <c r="I42" s="461"/>
      <c r="J42" s="466"/>
      <c r="K42" s="387"/>
      <c r="L42" s="239"/>
    </row>
    <row r="43" spans="1:12" ht="17.25" customHeight="1" x14ac:dyDescent="0.25">
      <c r="A43" s="447"/>
      <c r="B43" s="451"/>
      <c r="C43" s="287">
        <f>SUM(C44:C51)</f>
        <v>0</v>
      </c>
      <c r="D43" s="287">
        <f>SUM(D44:D51)</f>
        <v>0</v>
      </c>
      <c r="E43" s="462"/>
      <c r="F43" s="463"/>
      <c r="G43" s="463"/>
      <c r="H43" s="463"/>
      <c r="I43" s="464"/>
      <c r="J43" s="467"/>
      <c r="K43" s="388"/>
      <c r="L43" s="239"/>
    </row>
    <row r="44" spans="1:12" x14ac:dyDescent="0.25">
      <c r="A44" s="448"/>
      <c r="B44" s="452"/>
      <c r="C44" s="59"/>
      <c r="D44" s="59"/>
      <c r="E44" s="60"/>
      <c r="F44" s="61"/>
      <c r="G44" s="62"/>
      <c r="H44" s="63"/>
      <c r="I44" s="64"/>
      <c r="J44" s="444"/>
      <c r="K44" s="444"/>
      <c r="L44" s="239"/>
    </row>
    <row r="45" spans="1:12" x14ac:dyDescent="0.25">
      <c r="A45" s="449"/>
      <c r="B45" s="452"/>
      <c r="C45" s="59"/>
      <c r="D45" s="59"/>
      <c r="E45" s="60"/>
      <c r="F45" s="61"/>
      <c r="G45" s="62"/>
      <c r="H45" s="63"/>
      <c r="I45" s="64"/>
      <c r="J45" s="445"/>
      <c r="K45" s="445"/>
      <c r="L45" s="239"/>
    </row>
    <row r="46" spans="1:12" x14ac:dyDescent="0.25">
      <c r="A46" s="449"/>
      <c r="B46" s="452"/>
      <c r="C46" s="59"/>
      <c r="D46" s="59"/>
      <c r="E46" s="60"/>
      <c r="F46" s="60"/>
      <c r="G46" s="62"/>
      <c r="H46" s="63"/>
      <c r="I46" s="64"/>
      <c r="J46" s="445"/>
      <c r="K46" s="445"/>
      <c r="L46" s="239"/>
    </row>
    <row r="47" spans="1:12" x14ac:dyDescent="0.25">
      <c r="A47" s="449"/>
      <c r="B47" s="452"/>
      <c r="C47" s="59"/>
      <c r="D47" s="59"/>
      <c r="E47" s="60"/>
      <c r="F47" s="60"/>
      <c r="G47" s="62"/>
      <c r="H47" s="63"/>
      <c r="I47" s="64"/>
      <c r="J47" s="445"/>
      <c r="K47" s="445"/>
      <c r="L47" s="239"/>
    </row>
    <row r="48" spans="1:12" x14ac:dyDescent="0.25">
      <c r="A48" s="449"/>
      <c r="B48" s="452"/>
      <c r="C48" s="59"/>
      <c r="D48" s="59"/>
      <c r="E48" s="60"/>
      <c r="F48" s="60"/>
      <c r="G48" s="62"/>
      <c r="H48" s="63"/>
      <c r="I48" s="64"/>
      <c r="J48" s="445"/>
      <c r="K48" s="445"/>
      <c r="L48" s="239"/>
    </row>
    <row r="49" spans="1:12" x14ac:dyDescent="0.25">
      <c r="A49" s="449"/>
      <c r="B49" s="452"/>
      <c r="C49" s="59"/>
      <c r="D49" s="59"/>
      <c r="E49" s="60"/>
      <c r="F49" s="60"/>
      <c r="G49" s="62"/>
      <c r="H49" s="63"/>
      <c r="I49" s="64"/>
      <c r="J49" s="445"/>
      <c r="K49" s="445"/>
      <c r="L49" s="239"/>
    </row>
    <row r="50" spans="1:12" x14ac:dyDescent="0.25">
      <c r="A50" s="449"/>
      <c r="B50" s="452"/>
      <c r="C50" s="59"/>
      <c r="D50" s="59"/>
      <c r="E50" s="60"/>
      <c r="F50" s="60"/>
      <c r="G50" s="62"/>
      <c r="H50" s="63"/>
      <c r="I50" s="64"/>
      <c r="J50" s="445"/>
      <c r="K50" s="445"/>
      <c r="L50" s="239"/>
    </row>
    <row r="51" spans="1:12" x14ac:dyDescent="0.25">
      <c r="A51" s="450"/>
      <c r="B51" s="453"/>
      <c r="C51" s="65"/>
      <c r="D51" s="65"/>
      <c r="E51" s="66"/>
      <c r="F51" s="66"/>
      <c r="G51" s="67"/>
      <c r="H51" s="68"/>
      <c r="I51" s="69"/>
      <c r="J51" s="446"/>
      <c r="K51" s="446"/>
      <c r="L51" s="239"/>
    </row>
    <row r="52" spans="1:12" x14ac:dyDescent="0.25">
      <c r="A52" s="58"/>
      <c r="B52" s="452">
        <f>Eelarve!E82</f>
        <v>0</v>
      </c>
      <c r="C52" s="452">
        <f>Eelarve!F82</f>
        <v>0</v>
      </c>
      <c r="D52" s="452">
        <f>Eelarve!G82</f>
        <v>0</v>
      </c>
      <c r="E52" s="456"/>
      <c r="F52" s="457"/>
      <c r="G52" s="457"/>
      <c r="H52" s="457"/>
      <c r="I52" s="458"/>
      <c r="J52" s="465">
        <f>B52-C54-D54</f>
        <v>0</v>
      </c>
      <c r="K52" s="386">
        <f>IFERROR(C54/C52,0)</f>
        <v>0</v>
      </c>
      <c r="L52" s="239"/>
    </row>
    <row r="53" spans="1:12" ht="4.5" customHeight="1" x14ac:dyDescent="0.25">
      <c r="A53" s="447" t="str">
        <f>Eelarve!A82</f>
        <v xml:space="preserve">4.5. </v>
      </c>
      <c r="B53" s="455"/>
      <c r="C53" s="455"/>
      <c r="D53" s="455"/>
      <c r="E53" s="459"/>
      <c r="F53" s="460"/>
      <c r="G53" s="460"/>
      <c r="H53" s="460"/>
      <c r="I53" s="461"/>
      <c r="J53" s="466"/>
      <c r="K53" s="387"/>
      <c r="L53" s="239"/>
    </row>
    <row r="54" spans="1:12" ht="18.75" customHeight="1" x14ac:dyDescent="0.25">
      <c r="A54" s="447"/>
      <c r="B54" s="451"/>
      <c r="C54" s="287">
        <f>SUM(C55:C62)</f>
        <v>0</v>
      </c>
      <c r="D54" s="287">
        <f>SUM(D55:D62)</f>
        <v>0</v>
      </c>
      <c r="E54" s="462"/>
      <c r="F54" s="463"/>
      <c r="G54" s="463"/>
      <c r="H54" s="463"/>
      <c r="I54" s="464"/>
      <c r="J54" s="467"/>
      <c r="K54" s="388"/>
      <c r="L54" s="239"/>
    </row>
    <row r="55" spans="1:12" x14ac:dyDescent="0.25">
      <c r="A55" s="448"/>
      <c r="B55" s="452"/>
      <c r="C55" s="59"/>
      <c r="D55" s="59"/>
      <c r="E55" s="60"/>
      <c r="F55" s="61"/>
      <c r="G55" s="62"/>
      <c r="H55" s="63"/>
      <c r="I55" s="64"/>
      <c r="J55" s="444"/>
      <c r="K55" s="444"/>
      <c r="L55" s="239"/>
    </row>
    <row r="56" spans="1:12" x14ac:dyDescent="0.25">
      <c r="A56" s="448"/>
      <c r="B56" s="452"/>
      <c r="C56" s="59"/>
      <c r="D56" s="59"/>
      <c r="E56" s="60"/>
      <c r="F56" s="60"/>
      <c r="G56" s="62"/>
      <c r="H56" s="63"/>
      <c r="I56" s="64"/>
      <c r="J56" s="445"/>
      <c r="K56" s="445"/>
      <c r="L56" s="239"/>
    </row>
    <row r="57" spans="1:12" x14ac:dyDescent="0.25">
      <c r="A57" s="449"/>
      <c r="B57" s="452"/>
      <c r="C57" s="59"/>
      <c r="D57" s="59"/>
      <c r="E57" s="60"/>
      <c r="F57" s="60"/>
      <c r="G57" s="62"/>
      <c r="H57" s="63"/>
      <c r="I57" s="64"/>
      <c r="J57" s="445"/>
      <c r="K57" s="445"/>
      <c r="L57" s="239"/>
    </row>
    <row r="58" spans="1:12" x14ac:dyDescent="0.25">
      <c r="A58" s="449"/>
      <c r="B58" s="452"/>
      <c r="C58" s="59"/>
      <c r="D58" s="59"/>
      <c r="E58" s="60"/>
      <c r="F58" s="60"/>
      <c r="G58" s="62"/>
      <c r="H58" s="63"/>
      <c r="I58" s="64"/>
      <c r="J58" s="445"/>
      <c r="K58" s="445"/>
      <c r="L58" s="239"/>
    </row>
    <row r="59" spans="1:12" x14ac:dyDescent="0.25">
      <c r="A59" s="449"/>
      <c r="B59" s="452"/>
      <c r="C59" s="59"/>
      <c r="D59" s="59"/>
      <c r="E59" s="60"/>
      <c r="F59" s="60"/>
      <c r="G59" s="62"/>
      <c r="H59" s="63"/>
      <c r="I59" s="64"/>
      <c r="J59" s="445"/>
      <c r="K59" s="445"/>
      <c r="L59" s="239"/>
    </row>
    <row r="60" spans="1:12" x14ac:dyDescent="0.25">
      <c r="A60" s="449"/>
      <c r="B60" s="452"/>
      <c r="C60" s="59"/>
      <c r="D60" s="59"/>
      <c r="E60" s="60"/>
      <c r="F60" s="60"/>
      <c r="G60" s="62"/>
      <c r="H60" s="63"/>
      <c r="I60" s="64"/>
      <c r="J60" s="445"/>
      <c r="K60" s="445"/>
      <c r="L60" s="239"/>
    </row>
    <row r="61" spans="1:12" x14ac:dyDescent="0.25">
      <c r="A61" s="449"/>
      <c r="B61" s="452"/>
      <c r="C61" s="59"/>
      <c r="D61" s="59"/>
      <c r="E61" s="60"/>
      <c r="F61" s="60"/>
      <c r="G61" s="62"/>
      <c r="H61" s="63"/>
      <c r="I61" s="64"/>
      <c r="J61" s="445"/>
      <c r="K61" s="445"/>
      <c r="L61" s="239"/>
    </row>
    <row r="62" spans="1:12" x14ac:dyDescent="0.25">
      <c r="A62" s="450"/>
      <c r="B62" s="453"/>
      <c r="C62" s="65"/>
      <c r="D62" s="65"/>
      <c r="E62" s="66"/>
      <c r="F62" s="66"/>
      <c r="G62" s="67"/>
      <c r="H62" s="68"/>
      <c r="I62" s="69"/>
      <c r="J62" s="446"/>
      <c r="K62" s="446"/>
      <c r="L62" s="239"/>
    </row>
    <row r="63" spans="1:12" x14ac:dyDescent="0.25">
      <c r="A63" s="58"/>
      <c r="B63" s="452">
        <f>Eelarve!E83</f>
        <v>0</v>
      </c>
      <c r="C63" s="452">
        <f>Eelarve!F83</f>
        <v>0</v>
      </c>
      <c r="D63" s="452">
        <f>Eelarve!G83</f>
        <v>0</v>
      </c>
      <c r="E63" s="456"/>
      <c r="F63" s="457"/>
      <c r="G63" s="457"/>
      <c r="H63" s="457"/>
      <c r="I63" s="458"/>
      <c r="J63" s="465">
        <f>B63-C65-D65</f>
        <v>0</v>
      </c>
      <c r="K63" s="386">
        <f>IFERROR(C65/C63,0)</f>
        <v>0</v>
      </c>
      <c r="L63" s="239"/>
    </row>
    <row r="64" spans="1:12" ht="6" customHeight="1" x14ac:dyDescent="0.25">
      <c r="A64" s="447" t="str">
        <f>Eelarve!A83</f>
        <v xml:space="preserve">4.6. </v>
      </c>
      <c r="B64" s="455"/>
      <c r="C64" s="455"/>
      <c r="D64" s="455"/>
      <c r="E64" s="459"/>
      <c r="F64" s="460"/>
      <c r="G64" s="460"/>
      <c r="H64" s="460"/>
      <c r="I64" s="461"/>
      <c r="J64" s="466"/>
      <c r="K64" s="387"/>
      <c r="L64" s="239"/>
    </row>
    <row r="65" spans="1:12" ht="18" customHeight="1" x14ac:dyDescent="0.25">
      <c r="A65" s="447"/>
      <c r="B65" s="451"/>
      <c r="C65" s="287">
        <f>SUM(C66:C73)</f>
        <v>0</v>
      </c>
      <c r="D65" s="287">
        <f>SUM(D66:D73)</f>
        <v>0</v>
      </c>
      <c r="E65" s="462"/>
      <c r="F65" s="463"/>
      <c r="G65" s="463"/>
      <c r="H65" s="463"/>
      <c r="I65" s="464"/>
      <c r="J65" s="467"/>
      <c r="K65" s="388"/>
      <c r="L65" s="239"/>
    </row>
    <row r="66" spans="1:12" x14ac:dyDescent="0.25">
      <c r="A66" s="448"/>
      <c r="B66" s="452"/>
      <c r="C66" s="59"/>
      <c r="D66" s="59"/>
      <c r="E66" s="60"/>
      <c r="F66" s="61"/>
      <c r="G66" s="62"/>
      <c r="H66" s="63"/>
      <c r="I66" s="64"/>
      <c r="J66" s="444"/>
      <c r="K66" s="444"/>
      <c r="L66" s="239"/>
    </row>
    <row r="67" spans="1:12" x14ac:dyDescent="0.25">
      <c r="A67" s="448"/>
      <c r="B67" s="452"/>
      <c r="C67" s="59"/>
      <c r="D67" s="59"/>
      <c r="E67" s="60"/>
      <c r="F67" s="61"/>
      <c r="G67" s="62"/>
      <c r="H67" s="63"/>
      <c r="I67" s="64"/>
      <c r="J67" s="445"/>
      <c r="K67" s="445"/>
      <c r="L67" s="239"/>
    </row>
    <row r="68" spans="1:12" x14ac:dyDescent="0.25">
      <c r="A68" s="448"/>
      <c r="B68" s="452"/>
      <c r="C68" s="59"/>
      <c r="D68" s="59"/>
      <c r="E68" s="60"/>
      <c r="F68" s="60"/>
      <c r="G68" s="62"/>
      <c r="H68" s="63"/>
      <c r="I68" s="64"/>
      <c r="J68" s="445"/>
      <c r="K68" s="445"/>
      <c r="L68" s="239"/>
    </row>
    <row r="69" spans="1:12" x14ac:dyDescent="0.25">
      <c r="A69" s="449"/>
      <c r="B69" s="452"/>
      <c r="C69" s="59"/>
      <c r="D69" s="59"/>
      <c r="E69" s="60"/>
      <c r="F69" s="60"/>
      <c r="G69" s="62"/>
      <c r="H69" s="63"/>
      <c r="I69" s="64"/>
      <c r="J69" s="445"/>
      <c r="K69" s="445"/>
      <c r="L69" s="239"/>
    </row>
    <row r="70" spans="1:12" x14ac:dyDescent="0.25">
      <c r="A70" s="449"/>
      <c r="B70" s="452"/>
      <c r="C70" s="59"/>
      <c r="D70" s="59"/>
      <c r="E70" s="60"/>
      <c r="F70" s="60"/>
      <c r="G70" s="62"/>
      <c r="H70" s="63"/>
      <c r="I70" s="64"/>
      <c r="J70" s="445"/>
      <c r="K70" s="445"/>
      <c r="L70" s="239"/>
    </row>
    <row r="71" spans="1:12" x14ac:dyDescent="0.25">
      <c r="A71" s="449"/>
      <c r="B71" s="452"/>
      <c r="C71" s="59"/>
      <c r="D71" s="59"/>
      <c r="E71" s="60"/>
      <c r="F71" s="60"/>
      <c r="G71" s="62"/>
      <c r="H71" s="63"/>
      <c r="I71" s="64"/>
      <c r="J71" s="445"/>
      <c r="K71" s="445"/>
      <c r="L71" s="239"/>
    </row>
    <row r="72" spans="1:12" x14ac:dyDescent="0.25">
      <c r="A72" s="449"/>
      <c r="B72" s="452"/>
      <c r="C72" s="59"/>
      <c r="D72" s="59"/>
      <c r="E72" s="60"/>
      <c r="F72" s="60"/>
      <c r="G72" s="62"/>
      <c r="H72" s="63"/>
      <c r="I72" s="64"/>
      <c r="J72" s="445"/>
      <c r="K72" s="445"/>
      <c r="L72" s="239"/>
    </row>
    <row r="73" spans="1:12" x14ac:dyDescent="0.25">
      <c r="A73" s="450"/>
      <c r="B73" s="453"/>
      <c r="C73" s="65"/>
      <c r="D73" s="65"/>
      <c r="E73" s="66"/>
      <c r="F73" s="66"/>
      <c r="G73" s="67"/>
      <c r="H73" s="68"/>
      <c r="I73" s="69"/>
      <c r="J73" s="446"/>
      <c r="K73" s="446"/>
      <c r="L73" s="239"/>
    </row>
    <row r="74" spans="1:12" x14ac:dyDescent="0.25">
      <c r="A74" s="58"/>
      <c r="B74" s="452">
        <f>Eelarve!E84</f>
        <v>0</v>
      </c>
      <c r="C74" s="452">
        <f>Eelarve!F84</f>
        <v>0</v>
      </c>
      <c r="D74" s="452">
        <f>Eelarve!G84</f>
        <v>0</v>
      </c>
      <c r="E74" s="456"/>
      <c r="F74" s="457"/>
      <c r="G74" s="457"/>
      <c r="H74" s="457"/>
      <c r="I74" s="458"/>
      <c r="J74" s="465">
        <f>B74-C76-D76</f>
        <v>0</v>
      </c>
      <c r="K74" s="386">
        <f>IFERROR(C76/C74,0)</f>
        <v>0</v>
      </c>
      <c r="L74" s="239"/>
    </row>
    <row r="75" spans="1:12" ht="6" customHeight="1" x14ac:dyDescent="0.25">
      <c r="A75" s="447" t="str">
        <f>Eelarve!A84</f>
        <v xml:space="preserve">4.7. </v>
      </c>
      <c r="B75" s="455"/>
      <c r="C75" s="455"/>
      <c r="D75" s="455"/>
      <c r="E75" s="459"/>
      <c r="F75" s="460"/>
      <c r="G75" s="460"/>
      <c r="H75" s="460"/>
      <c r="I75" s="461"/>
      <c r="J75" s="466"/>
      <c r="K75" s="387"/>
      <c r="L75" s="239"/>
    </row>
    <row r="76" spans="1:12" ht="18" customHeight="1" x14ac:dyDescent="0.25">
      <c r="A76" s="447"/>
      <c r="B76" s="451"/>
      <c r="C76" s="287">
        <f>SUM(C77:C84)</f>
        <v>0</v>
      </c>
      <c r="D76" s="287">
        <f>SUM(D77:D84)</f>
        <v>0</v>
      </c>
      <c r="E76" s="462"/>
      <c r="F76" s="463"/>
      <c r="G76" s="463"/>
      <c r="H76" s="463"/>
      <c r="I76" s="464"/>
      <c r="J76" s="467"/>
      <c r="K76" s="388"/>
      <c r="L76" s="239"/>
    </row>
    <row r="77" spans="1:12" x14ac:dyDescent="0.25">
      <c r="A77" s="448"/>
      <c r="B77" s="452"/>
      <c r="C77" s="59"/>
      <c r="D77" s="59"/>
      <c r="E77" s="60"/>
      <c r="F77" s="61"/>
      <c r="G77" s="62"/>
      <c r="H77" s="63"/>
      <c r="I77" s="64"/>
      <c r="J77" s="444"/>
      <c r="K77" s="444"/>
      <c r="L77" s="239"/>
    </row>
    <row r="78" spans="1:12" x14ac:dyDescent="0.25">
      <c r="A78" s="448"/>
      <c r="B78" s="452"/>
      <c r="C78" s="59"/>
      <c r="D78" s="59"/>
      <c r="E78" s="60"/>
      <c r="F78" s="61"/>
      <c r="G78" s="62"/>
      <c r="H78" s="63"/>
      <c r="I78" s="64"/>
      <c r="J78" s="445"/>
      <c r="K78" s="445"/>
      <c r="L78" s="239"/>
    </row>
    <row r="79" spans="1:12" x14ac:dyDescent="0.25">
      <c r="A79" s="449"/>
      <c r="B79" s="452"/>
      <c r="C79" s="59"/>
      <c r="D79" s="59"/>
      <c r="E79" s="60"/>
      <c r="F79" s="60"/>
      <c r="G79" s="62"/>
      <c r="H79" s="63"/>
      <c r="I79" s="64"/>
      <c r="J79" s="445"/>
      <c r="K79" s="445"/>
      <c r="L79" s="239"/>
    </row>
    <row r="80" spans="1:12" x14ac:dyDescent="0.25">
      <c r="A80" s="449"/>
      <c r="B80" s="452"/>
      <c r="C80" s="59"/>
      <c r="D80" s="59"/>
      <c r="E80" s="60"/>
      <c r="F80" s="60"/>
      <c r="G80" s="62"/>
      <c r="H80" s="63"/>
      <c r="I80" s="64"/>
      <c r="J80" s="445"/>
      <c r="K80" s="445"/>
      <c r="L80" s="239"/>
    </row>
    <row r="81" spans="1:12" x14ac:dyDescent="0.25">
      <c r="A81" s="449"/>
      <c r="B81" s="452"/>
      <c r="C81" s="59"/>
      <c r="D81" s="59"/>
      <c r="E81" s="60"/>
      <c r="F81" s="60"/>
      <c r="G81" s="62"/>
      <c r="H81" s="63"/>
      <c r="I81" s="64"/>
      <c r="J81" s="445"/>
      <c r="K81" s="445"/>
      <c r="L81" s="239"/>
    </row>
    <row r="82" spans="1:12" x14ac:dyDescent="0.25">
      <c r="A82" s="449"/>
      <c r="B82" s="452"/>
      <c r="C82" s="59"/>
      <c r="D82" s="59"/>
      <c r="E82" s="60"/>
      <c r="F82" s="60"/>
      <c r="G82" s="62"/>
      <c r="H82" s="63"/>
      <c r="I82" s="64"/>
      <c r="J82" s="445"/>
      <c r="K82" s="445"/>
      <c r="L82" s="239"/>
    </row>
    <row r="83" spans="1:12" x14ac:dyDescent="0.25">
      <c r="A83" s="449"/>
      <c r="B83" s="452"/>
      <c r="C83" s="59"/>
      <c r="D83" s="59"/>
      <c r="E83" s="60"/>
      <c r="F83" s="60"/>
      <c r="G83" s="62"/>
      <c r="H83" s="63"/>
      <c r="I83" s="64"/>
      <c r="J83" s="445"/>
      <c r="K83" s="445"/>
      <c r="L83" s="239"/>
    </row>
    <row r="84" spans="1:12" x14ac:dyDescent="0.25">
      <c r="A84" s="450"/>
      <c r="B84" s="453"/>
      <c r="C84" s="65"/>
      <c r="D84" s="65"/>
      <c r="E84" s="66"/>
      <c r="F84" s="66"/>
      <c r="G84" s="67"/>
      <c r="H84" s="68"/>
      <c r="I84" s="69"/>
      <c r="J84" s="446"/>
      <c r="K84" s="446"/>
      <c r="L84" s="239"/>
    </row>
    <row r="85" spans="1:12" x14ac:dyDescent="0.25">
      <c r="A85" s="58"/>
      <c r="B85" s="452">
        <f>Eelarve!E85</f>
        <v>0</v>
      </c>
      <c r="C85" s="452">
        <f>Eelarve!F85</f>
        <v>0</v>
      </c>
      <c r="D85" s="452">
        <f>Eelarve!G85</f>
        <v>0</v>
      </c>
      <c r="E85" s="456"/>
      <c r="F85" s="457"/>
      <c r="G85" s="457"/>
      <c r="H85" s="457"/>
      <c r="I85" s="458"/>
      <c r="J85" s="465">
        <f>B85-C87-D87</f>
        <v>0</v>
      </c>
      <c r="K85" s="386">
        <f>IFERROR(C87/C85,0)</f>
        <v>0</v>
      </c>
      <c r="L85" s="239"/>
    </row>
    <row r="86" spans="1:12" x14ac:dyDescent="0.25">
      <c r="A86" s="447" t="str">
        <f>Eelarve!A85</f>
        <v xml:space="preserve">4.8. </v>
      </c>
      <c r="B86" s="455"/>
      <c r="C86" s="455"/>
      <c r="D86" s="455"/>
      <c r="E86" s="459"/>
      <c r="F86" s="460"/>
      <c r="G86" s="460"/>
      <c r="H86" s="460"/>
      <c r="I86" s="461"/>
      <c r="J86" s="466"/>
      <c r="K86" s="387"/>
      <c r="L86" s="239"/>
    </row>
    <row r="87" spans="1:12" x14ac:dyDescent="0.25">
      <c r="A87" s="447"/>
      <c r="B87" s="451"/>
      <c r="C87" s="287">
        <f>SUM(C88:C95)</f>
        <v>0</v>
      </c>
      <c r="D87" s="287">
        <f>SUM(D88:D95)</f>
        <v>0</v>
      </c>
      <c r="E87" s="462"/>
      <c r="F87" s="463"/>
      <c r="G87" s="463"/>
      <c r="H87" s="463"/>
      <c r="I87" s="464"/>
      <c r="J87" s="467"/>
      <c r="K87" s="388"/>
      <c r="L87" s="239"/>
    </row>
    <row r="88" spans="1:12" x14ac:dyDescent="0.25">
      <c r="A88" s="448"/>
      <c r="B88" s="452"/>
      <c r="C88" s="59"/>
      <c r="D88" s="59"/>
      <c r="E88" s="60"/>
      <c r="F88" s="61"/>
      <c r="G88" s="62"/>
      <c r="H88" s="63"/>
      <c r="I88" s="64"/>
      <c r="J88" s="444"/>
      <c r="K88" s="444"/>
      <c r="L88" s="239"/>
    </row>
    <row r="89" spans="1:12" x14ac:dyDescent="0.25">
      <c r="A89" s="448"/>
      <c r="B89" s="452"/>
      <c r="C89" s="59"/>
      <c r="D89" s="59"/>
      <c r="E89" s="60"/>
      <c r="F89" s="61"/>
      <c r="G89" s="62"/>
      <c r="H89" s="63"/>
      <c r="I89" s="64"/>
      <c r="J89" s="445"/>
      <c r="K89" s="445"/>
      <c r="L89" s="239"/>
    </row>
    <row r="90" spans="1:12" x14ac:dyDescent="0.25">
      <c r="A90" s="449"/>
      <c r="B90" s="452"/>
      <c r="C90" s="59"/>
      <c r="D90" s="59"/>
      <c r="E90" s="60"/>
      <c r="F90" s="60"/>
      <c r="G90" s="62"/>
      <c r="H90" s="63"/>
      <c r="I90" s="64"/>
      <c r="J90" s="445"/>
      <c r="K90" s="445"/>
      <c r="L90" s="239"/>
    </row>
    <row r="91" spans="1:12" x14ac:dyDescent="0.25">
      <c r="A91" s="449"/>
      <c r="B91" s="452"/>
      <c r="C91" s="59"/>
      <c r="D91" s="59"/>
      <c r="E91" s="60"/>
      <c r="F91" s="60"/>
      <c r="G91" s="62"/>
      <c r="H91" s="63"/>
      <c r="I91" s="64"/>
      <c r="J91" s="445"/>
      <c r="K91" s="445"/>
      <c r="L91" s="239"/>
    </row>
    <row r="92" spans="1:12" x14ac:dyDescent="0.25">
      <c r="A92" s="449"/>
      <c r="B92" s="452"/>
      <c r="C92" s="59"/>
      <c r="D92" s="59"/>
      <c r="E92" s="60"/>
      <c r="F92" s="60"/>
      <c r="G92" s="62"/>
      <c r="H92" s="63"/>
      <c r="I92" s="64"/>
      <c r="J92" s="445"/>
      <c r="K92" s="445"/>
      <c r="L92" s="239"/>
    </row>
    <row r="93" spans="1:12" x14ac:dyDescent="0.25">
      <c r="A93" s="449"/>
      <c r="B93" s="452"/>
      <c r="C93" s="59"/>
      <c r="D93" s="59"/>
      <c r="E93" s="60"/>
      <c r="F93" s="60"/>
      <c r="G93" s="62"/>
      <c r="H93" s="63"/>
      <c r="I93" s="64"/>
      <c r="J93" s="445"/>
      <c r="K93" s="445"/>
      <c r="L93" s="239"/>
    </row>
    <row r="94" spans="1:12" x14ac:dyDescent="0.25">
      <c r="A94" s="449"/>
      <c r="B94" s="452"/>
      <c r="C94" s="59"/>
      <c r="D94" s="59"/>
      <c r="E94" s="60"/>
      <c r="F94" s="60"/>
      <c r="G94" s="62"/>
      <c r="H94" s="63"/>
      <c r="I94" s="64"/>
      <c r="J94" s="445"/>
      <c r="K94" s="445"/>
      <c r="L94" s="239"/>
    </row>
    <row r="95" spans="1:12" x14ac:dyDescent="0.25">
      <c r="A95" s="450"/>
      <c r="B95" s="453"/>
      <c r="C95" s="65"/>
      <c r="D95" s="65"/>
      <c r="E95" s="66"/>
      <c r="F95" s="66"/>
      <c r="G95" s="67"/>
      <c r="H95" s="68"/>
      <c r="I95" s="69"/>
      <c r="J95" s="446"/>
      <c r="K95" s="446"/>
      <c r="L95" s="239"/>
    </row>
    <row r="96" spans="1:12" x14ac:dyDescent="0.25">
      <c r="A96" s="58"/>
      <c r="B96" s="452">
        <f>Eelarve!E86</f>
        <v>0</v>
      </c>
      <c r="C96" s="452">
        <f>Eelarve!F86</f>
        <v>0</v>
      </c>
      <c r="D96" s="452">
        <f>Eelarve!G86</f>
        <v>0</v>
      </c>
      <c r="E96" s="456"/>
      <c r="F96" s="457"/>
      <c r="G96" s="457"/>
      <c r="H96" s="457"/>
      <c r="I96" s="458"/>
      <c r="J96" s="465">
        <f>B96-C98-D98</f>
        <v>0</v>
      </c>
      <c r="K96" s="386">
        <f>IFERROR(C98/C96,0)</f>
        <v>0</v>
      </c>
      <c r="L96" s="239"/>
    </row>
    <row r="97" spans="1:12" x14ac:dyDescent="0.25">
      <c r="A97" s="447" t="str">
        <f>Eelarve!A86</f>
        <v xml:space="preserve">4.9. </v>
      </c>
      <c r="B97" s="455"/>
      <c r="C97" s="455"/>
      <c r="D97" s="455"/>
      <c r="E97" s="459"/>
      <c r="F97" s="460"/>
      <c r="G97" s="460"/>
      <c r="H97" s="460"/>
      <c r="I97" s="461"/>
      <c r="J97" s="466"/>
      <c r="K97" s="387"/>
      <c r="L97" s="239"/>
    </row>
    <row r="98" spans="1:12" x14ac:dyDescent="0.25">
      <c r="A98" s="447"/>
      <c r="B98" s="451"/>
      <c r="C98" s="287">
        <f>SUM(C99:C106)</f>
        <v>0</v>
      </c>
      <c r="D98" s="287">
        <f>SUM(D99:D106)</f>
        <v>0</v>
      </c>
      <c r="E98" s="462"/>
      <c r="F98" s="463"/>
      <c r="G98" s="463"/>
      <c r="H98" s="463"/>
      <c r="I98" s="464"/>
      <c r="J98" s="467"/>
      <c r="K98" s="388"/>
      <c r="L98" s="239"/>
    </row>
    <row r="99" spans="1:12" x14ac:dyDescent="0.25">
      <c r="A99" s="448"/>
      <c r="B99" s="452"/>
      <c r="C99" s="59"/>
      <c r="D99" s="59"/>
      <c r="E99" s="60"/>
      <c r="F99" s="61"/>
      <c r="G99" s="62"/>
      <c r="H99" s="63"/>
      <c r="I99" s="64"/>
      <c r="J99" s="444"/>
      <c r="K99" s="444"/>
      <c r="L99" s="239"/>
    </row>
    <row r="100" spans="1:12" x14ac:dyDescent="0.25">
      <c r="A100" s="448"/>
      <c r="B100" s="452"/>
      <c r="C100" s="59"/>
      <c r="D100" s="59"/>
      <c r="E100" s="60"/>
      <c r="F100" s="61"/>
      <c r="G100" s="62"/>
      <c r="H100" s="63"/>
      <c r="I100" s="64"/>
      <c r="J100" s="445"/>
      <c r="K100" s="445"/>
      <c r="L100" s="239"/>
    </row>
    <row r="101" spans="1:12" x14ac:dyDescent="0.25">
      <c r="A101" s="449"/>
      <c r="B101" s="452"/>
      <c r="C101" s="59"/>
      <c r="D101" s="59"/>
      <c r="E101" s="60"/>
      <c r="F101" s="60"/>
      <c r="G101" s="62"/>
      <c r="H101" s="63"/>
      <c r="I101" s="64"/>
      <c r="J101" s="445"/>
      <c r="K101" s="445"/>
      <c r="L101" s="239"/>
    </row>
    <row r="102" spans="1:12" x14ac:dyDescent="0.25">
      <c r="A102" s="449"/>
      <c r="B102" s="452"/>
      <c r="C102" s="59"/>
      <c r="D102" s="59"/>
      <c r="E102" s="60"/>
      <c r="F102" s="60"/>
      <c r="G102" s="62"/>
      <c r="H102" s="63"/>
      <c r="I102" s="64"/>
      <c r="J102" s="445"/>
      <c r="K102" s="445"/>
      <c r="L102" s="239"/>
    </row>
    <row r="103" spans="1:12" x14ac:dyDescent="0.25">
      <c r="A103" s="449"/>
      <c r="B103" s="452"/>
      <c r="C103" s="59"/>
      <c r="D103" s="59"/>
      <c r="E103" s="60"/>
      <c r="F103" s="60"/>
      <c r="G103" s="62"/>
      <c r="H103" s="63"/>
      <c r="I103" s="64"/>
      <c r="J103" s="445"/>
      <c r="K103" s="445"/>
      <c r="L103" s="239"/>
    </row>
    <row r="104" spans="1:12" x14ac:dyDescent="0.25">
      <c r="A104" s="449"/>
      <c r="B104" s="452"/>
      <c r="C104" s="59"/>
      <c r="D104" s="59"/>
      <c r="E104" s="60"/>
      <c r="F104" s="60"/>
      <c r="G104" s="62"/>
      <c r="H104" s="63"/>
      <c r="I104" s="64"/>
      <c r="J104" s="445"/>
      <c r="K104" s="445"/>
      <c r="L104" s="239"/>
    </row>
    <row r="105" spans="1:12" x14ac:dyDescent="0.25">
      <c r="A105" s="449"/>
      <c r="B105" s="452"/>
      <c r="C105" s="59"/>
      <c r="D105" s="59"/>
      <c r="E105" s="60"/>
      <c r="F105" s="60"/>
      <c r="G105" s="62"/>
      <c r="H105" s="63"/>
      <c r="I105" s="64"/>
      <c r="J105" s="445"/>
      <c r="K105" s="445"/>
      <c r="L105" s="239"/>
    </row>
    <row r="106" spans="1:12" x14ac:dyDescent="0.25">
      <c r="A106" s="450"/>
      <c r="B106" s="453"/>
      <c r="C106" s="65"/>
      <c r="D106" s="65"/>
      <c r="E106" s="66"/>
      <c r="F106" s="66"/>
      <c r="G106" s="67"/>
      <c r="H106" s="68"/>
      <c r="I106" s="69"/>
      <c r="J106" s="446"/>
      <c r="K106" s="446"/>
      <c r="L106" s="239"/>
    </row>
  </sheetData>
  <sheetProtection algorithmName="SHA-512" hashValue="qpxaElElwXMRnXzPgtH4gI1DpEc/8bKtOpO7PWyBZb9VqtINhNAY9yYyYaW4R2/ghxjggQ1R/PwGL6iVVpsxhA==" saltValue="h6a6r4Qd+mYLAxnJAgGtKw==" spinCount="100000" sheet="1" insertRows="0"/>
  <protectedRanges>
    <protectedRange sqref="C11:I18 C22:I29 C33:I40 C44:I51 C55:I62 C66:I73 C77:I84 C88:I95 C99:I106" name="Range1"/>
  </protectedRanges>
  <mergeCells count="102">
    <mergeCell ref="A86:A95"/>
    <mergeCell ref="B87:B95"/>
    <mergeCell ref="J88:J95"/>
    <mergeCell ref="B96:B97"/>
    <mergeCell ref="C96:C97"/>
    <mergeCell ref="D96:D97"/>
    <mergeCell ref="E96:I98"/>
    <mergeCell ref="J96:J98"/>
    <mergeCell ref="A97:A106"/>
    <mergeCell ref="B98:B106"/>
    <mergeCell ref="J99:J106"/>
    <mergeCell ref="B85:B86"/>
    <mergeCell ref="C85:C86"/>
    <mergeCell ref="D85:D86"/>
    <mergeCell ref="E85:I87"/>
    <mergeCell ref="J85:J87"/>
    <mergeCell ref="E8:I10"/>
    <mergeCell ref="J8:J10"/>
    <mergeCell ref="A9:A18"/>
    <mergeCell ref="B10:B18"/>
    <mergeCell ref="J11:J18"/>
    <mergeCell ref="B8:B9"/>
    <mergeCell ref="C8:C9"/>
    <mergeCell ref="D8:D9"/>
    <mergeCell ref="H2:H3"/>
    <mergeCell ref="A5:A7"/>
    <mergeCell ref="B5:B7"/>
    <mergeCell ref="C5:I5"/>
    <mergeCell ref="J5:J7"/>
    <mergeCell ref="C6:D6"/>
    <mergeCell ref="E6:E7"/>
    <mergeCell ref="F6:F7"/>
    <mergeCell ref="G6:G7"/>
    <mergeCell ref="H6:H7"/>
    <mergeCell ref="I6:I7"/>
    <mergeCell ref="A31:A40"/>
    <mergeCell ref="B32:B40"/>
    <mergeCell ref="J33:J40"/>
    <mergeCell ref="B30:B31"/>
    <mergeCell ref="C30:C31"/>
    <mergeCell ref="D30:D31"/>
    <mergeCell ref="E19:I21"/>
    <mergeCell ref="J19:J21"/>
    <mergeCell ref="A20:A29"/>
    <mergeCell ref="B21:B29"/>
    <mergeCell ref="J22:J29"/>
    <mergeCell ref="B19:B20"/>
    <mergeCell ref="C19:C20"/>
    <mergeCell ref="D19:D20"/>
    <mergeCell ref="J52:J54"/>
    <mergeCell ref="B43:B51"/>
    <mergeCell ref="J44:J51"/>
    <mergeCell ref="B41:B42"/>
    <mergeCell ref="C41:C42"/>
    <mergeCell ref="D41:D42"/>
    <mergeCell ref="E41:I43"/>
    <mergeCell ref="J41:J43"/>
    <mergeCell ref="E30:I32"/>
    <mergeCell ref="J30:J32"/>
    <mergeCell ref="A42:A51"/>
    <mergeCell ref="B52:B53"/>
    <mergeCell ref="E74:I76"/>
    <mergeCell ref="J74:J76"/>
    <mergeCell ref="A75:A84"/>
    <mergeCell ref="B76:B84"/>
    <mergeCell ref="J77:J84"/>
    <mergeCell ref="B74:B75"/>
    <mergeCell ref="C74:C75"/>
    <mergeCell ref="D74:D75"/>
    <mergeCell ref="C52:C53"/>
    <mergeCell ref="D52:D53"/>
    <mergeCell ref="J63:J65"/>
    <mergeCell ref="A64:A73"/>
    <mergeCell ref="B65:B73"/>
    <mergeCell ref="J66:J73"/>
    <mergeCell ref="E52:I54"/>
    <mergeCell ref="A53:A62"/>
    <mergeCell ref="B54:B62"/>
    <mergeCell ref="J55:J62"/>
    <mergeCell ref="B63:B64"/>
    <mergeCell ref="C63:C64"/>
    <mergeCell ref="D63:D64"/>
    <mergeCell ref="E63:I65"/>
    <mergeCell ref="K30:K32"/>
    <mergeCell ref="K33:K40"/>
    <mergeCell ref="K41:K43"/>
    <mergeCell ref="K44:K51"/>
    <mergeCell ref="K52:K54"/>
    <mergeCell ref="K5:K7"/>
    <mergeCell ref="K8:K10"/>
    <mergeCell ref="K11:K18"/>
    <mergeCell ref="K19:K21"/>
    <mergeCell ref="K22:K29"/>
    <mergeCell ref="K85:K87"/>
    <mergeCell ref="K88:K95"/>
    <mergeCell ref="K96:K98"/>
    <mergeCell ref="K99:K106"/>
    <mergeCell ref="K55:K62"/>
    <mergeCell ref="K63:K65"/>
    <mergeCell ref="K66:K73"/>
    <mergeCell ref="K74:K76"/>
    <mergeCell ref="K77:K84"/>
  </mergeCells>
  <conditionalFormatting sqref="K8:K10">
    <cfRule type="cellIs" dxfId="13" priority="9" operator="greaterThan">
      <formula>1.1</formula>
    </cfRule>
  </conditionalFormatting>
  <conditionalFormatting sqref="K19:K21">
    <cfRule type="cellIs" dxfId="12" priority="8" operator="greaterThan">
      <formula>1.1</formula>
    </cfRule>
  </conditionalFormatting>
  <conditionalFormatting sqref="K30:K32">
    <cfRule type="cellIs" dxfId="11" priority="7" operator="greaterThan">
      <formula>1.1</formula>
    </cfRule>
  </conditionalFormatting>
  <conditionalFormatting sqref="K41:K43">
    <cfRule type="cellIs" dxfId="10" priority="6" operator="greaterThan">
      <formula>1.1</formula>
    </cfRule>
  </conditionalFormatting>
  <conditionalFormatting sqref="K52:K54">
    <cfRule type="cellIs" dxfId="9" priority="5" operator="greaterThan">
      <formula>1.1</formula>
    </cfRule>
  </conditionalFormatting>
  <conditionalFormatting sqref="K63:K65">
    <cfRule type="cellIs" dxfId="8" priority="4" operator="greaterThan">
      <formula>1.1</formula>
    </cfRule>
  </conditionalFormatting>
  <conditionalFormatting sqref="K74:K76">
    <cfRule type="cellIs" dxfId="7" priority="3" operator="greaterThan">
      <formula>1.1</formula>
    </cfRule>
  </conditionalFormatting>
  <conditionalFormatting sqref="K85:K87">
    <cfRule type="cellIs" dxfId="6" priority="2" operator="greaterThan">
      <formula>1.1</formula>
    </cfRule>
  </conditionalFormatting>
  <conditionalFormatting sqref="K96:K98">
    <cfRule type="cellIs" dxfId="5" priority="1" operator="greaterThan">
      <formula>1.1</formula>
    </cfRule>
  </conditionalFormatting>
  <pageMargins left="0.31496062992125984" right="0.31496062992125984" top="0.55118110236220474" bottom="0.15748031496062992" header="0.31496062992125984" footer="0.31496062992125984"/>
  <pageSetup paperSize="9" scale="80" fitToHeight="0" orientation="landscape" blackAndWhite="1" verticalDpi="300" r:id="rId1"/>
  <headerFooter>
    <oddHeader>&amp;L&amp;"Arial,Italic"&amp;9&amp;F&amp;R&amp;"Arial,Italic"&amp;9&amp;A, lk &amp;P (&amp;N)</oddHeader>
  </headerFooter>
  <rowBreaks count="2" manualBreakCount="2">
    <brk id="40" max="16383" man="1"/>
    <brk id="8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rgb="FFFFC000"/>
    <pageSetUpPr fitToPage="1"/>
  </sheetPr>
  <dimension ref="A1:J30"/>
  <sheetViews>
    <sheetView showGridLines="0" tabSelected="1" zoomScale="90" zoomScaleNormal="90" workbookViewId="0">
      <pane xSplit="1" ySplit="7" topLeftCell="B8" activePane="bottomRight" state="frozen"/>
      <selection activeCell="F26" sqref="F26"/>
      <selection pane="topRight" activeCell="F26" sqref="F26"/>
      <selection pane="bottomLeft" activeCell="F26" sqref="F26"/>
      <selection pane="bottomRight" activeCell="F10" sqref="F10"/>
    </sheetView>
  </sheetViews>
  <sheetFormatPr defaultRowHeight="12.75" x14ac:dyDescent="0.2"/>
  <cols>
    <col min="1" max="1" width="46.7109375" customWidth="1"/>
    <col min="2" max="2" width="12.140625" customWidth="1"/>
    <col min="4" max="4" width="15" style="7" customWidth="1"/>
    <col min="5" max="5" width="16.42578125" style="8" customWidth="1"/>
    <col min="6" max="6" width="14.7109375" style="8" customWidth="1"/>
    <col min="7" max="7" width="13.140625" style="8" customWidth="1"/>
    <col min="8" max="8" width="11" customWidth="1"/>
  </cols>
  <sheetData>
    <row r="1" spans="1:10" ht="22.9" customHeight="1" x14ac:dyDescent="0.25">
      <c r="A1" s="245" t="s">
        <v>57</v>
      </c>
      <c r="B1" s="239"/>
      <c r="C1" s="500">
        <f>Eelarve!B2</f>
        <v>0</v>
      </c>
      <c r="D1" s="500"/>
      <c r="E1" s="500"/>
      <c r="F1" s="500"/>
      <c r="G1" s="500"/>
      <c r="H1" s="500"/>
      <c r="I1" s="18"/>
    </row>
    <row r="2" spans="1:10" ht="24.6" customHeight="1" x14ac:dyDescent="0.25">
      <c r="A2" s="249" t="s">
        <v>27</v>
      </c>
      <c r="B2" s="250"/>
      <c r="C2" s="239"/>
      <c r="D2" s="298"/>
      <c r="E2" s="298"/>
      <c r="F2" s="298"/>
      <c r="G2" s="251" t="s">
        <v>22</v>
      </c>
      <c r="H2" s="252">
        <f>Eelarve!B5</f>
        <v>0</v>
      </c>
      <c r="I2" s="18"/>
    </row>
    <row r="3" spans="1:10" s="1" customFormat="1" ht="43.15" customHeight="1" x14ac:dyDescent="0.2">
      <c r="A3" s="253" t="s">
        <v>3</v>
      </c>
      <c r="B3" s="303">
        <f>Eelarve!B3</f>
        <v>0</v>
      </c>
      <c r="C3" s="303"/>
      <c r="D3" s="303"/>
      <c r="E3" s="303"/>
      <c r="F3" s="303"/>
      <c r="G3" s="254" t="s">
        <v>23</v>
      </c>
      <c r="H3" s="254">
        <f>Eelarve!G5</f>
        <v>0</v>
      </c>
      <c r="I3" s="17"/>
    </row>
    <row r="4" spans="1:10" s="1" customFormat="1" ht="15" x14ac:dyDescent="0.2">
      <c r="A4" s="523" t="s">
        <v>31</v>
      </c>
      <c r="B4" s="521"/>
      <c r="C4" s="493" t="s">
        <v>15</v>
      </c>
      <c r="D4" s="504" t="s">
        <v>18</v>
      </c>
      <c r="E4" s="505"/>
      <c r="F4" s="505"/>
      <c r="G4" s="506"/>
      <c r="H4" s="501" t="s">
        <v>16</v>
      </c>
      <c r="I4" s="17"/>
    </row>
    <row r="5" spans="1:10" s="1" customFormat="1" ht="12.75" customHeight="1" x14ac:dyDescent="0.2">
      <c r="A5" s="524"/>
      <c r="B5" s="522"/>
      <c r="C5" s="490"/>
      <c r="D5" s="515" t="s">
        <v>58</v>
      </c>
      <c r="E5" s="508" t="s">
        <v>40</v>
      </c>
      <c r="F5" s="509"/>
      <c r="G5" s="502" t="s">
        <v>2</v>
      </c>
      <c r="H5" s="502"/>
      <c r="I5" s="17"/>
    </row>
    <row r="6" spans="1:10" s="1" customFormat="1" ht="38.25" customHeight="1" x14ac:dyDescent="0.2">
      <c r="A6" s="524"/>
      <c r="B6" s="522"/>
      <c r="C6" s="490"/>
      <c r="D6" s="515"/>
      <c r="E6" s="480" t="s">
        <v>33</v>
      </c>
      <c r="F6" s="480" t="s">
        <v>59</v>
      </c>
      <c r="G6" s="502"/>
      <c r="H6" s="502"/>
      <c r="I6" s="17"/>
    </row>
    <row r="7" spans="1:10" s="1" customFormat="1" x14ac:dyDescent="0.2">
      <c r="A7" s="525"/>
      <c r="B7" s="474"/>
      <c r="C7" s="507"/>
      <c r="D7" s="516"/>
      <c r="E7" s="481"/>
      <c r="F7" s="481"/>
      <c r="G7" s="503"/>
      <c r="H7" s="503"/>
      <c r="I7" s="17"/>
    </row>
    <row r="8" spans="1:10" s="1" customFormat="1" ht="15.75" customHeight="1" x14ac:dyDescent="0.2">
      <c r="A8" s="518" t="str">
        <f>Eelarve!A11</f>
        <v>1. Projekti meeskonna tööjõukulud</v>
      </c>
      <c r="B8" s="255" t="s">
        <v>15</v>
      </c>
      <c r="C8" s="256">
        <f>'1. Meeskonna tööjõukulud'!B3</f>
        <v>0</v>
      </c>
      <c r="D8" s="257">
        <f>'1. Meeskonna tööjõukulud'!C3</f>
        <v>0</v>
      </c>
      <c r="E8" s="258">
        <f>'1. Meeskonna tööjõukulud'!D3</f>
        <v>0</v>
      </c>
      <c r="F8" s="256" t="s">
        <v>4</v>
      </c>
      <c r="G8" s="259"/>
      <c r="H8" s="498">
        <f>C8-G9</f>
        <v>0</v>
      </c>
      <c r="I8" s="17"/>
    </row>
    <row r="9" spans="1:10" s="1" customFormat="1" ht="15.75" customHeight="1" x14ac:dyDescent="0.2">
      <c r="A9" s="519"/>
      <c r="B9" s="288" t="s">
        <v>17</v>
      </c>
      <c r="C9" s="289"/>
      <c r="D9" s="290">
        <f>'1. Meeskonna tööjõukulud'!C4</f>
        <v>0</v>
      </c>
      <c r="E9" s="291">
        <f>'1. Meeskonna tööjõukulud'!D4</f>
        <v>0</v>
      </c>
      <c r="F9" s="289" t="s">
        <v>4</v>
      </c>
      <c r="G9" s="292">
        <f>SUM(D9:E9)</f>
        <v>0</v>
      </c>
      <c r="H9" s="499"/>
      <c r="I9" s="17"/>
    </row>
    <row r="10" spans="1:10" s="1" customFormat="1" ht="15.75" customHeight="1" x14ac:dyDescent="0.2">
      <c r="A10" s="518" t="str">
        <f>Eelarve!A25</f>
        <v>2. Muud tööjõukulud (sh vabatahtlik töö)</v>
      </c>
      <c r="B10" s="255" t="s">
        <v>15</v>
      </c>
      <c r="C10" s="256">
        <f>'2. Muud tööjõukulud'!B3</f>
        <v>0</v>
      </c>
      <c r="D10" s="257">
        <f>'2. Muud tööjõukulud'!C3</f>
        <v>0</v>
      </c>
      <c r="E10" s="258">
        <f>'2. Muud tööjõukulud'!D3</f>
        <v>0</v>
      </c>
      <c r="F10" s="256">
        <f>'2. Muud tööjõukulud'!E3</f>
        <v>0</v>
      </c>
      <c r="G10" s="259"/>
      <c r="H10" s="498">
        <f t="shared" ref="H10" si="0">C10-G11</f>
        <v>0</v>
      </c>
      <c r="I10" s="17"/>
      <c r="J10" s="16" t="s">
        <v>30</v>
      </c>
    </row>
    <row r="11" spans="1:10" s="1" customFormat="1" ht="15.75" customHeight="1" x14ac:dyDescent="0.2">
      <c r="A11" s="519"/>
      <c r="B11" s="288" t="s">
        <v>17</v>
      </c>
      <c r="C11" s="289"/>
      <c r="D11" s="290">
        <f>'2. Muud tööjõukulud'!C4</f>
        <v>0</v>
      </c>
      <c r="E11" s="291">
        <f>'2. Muud tööjõukulud'!D4</f>
        <v>0</v>
      </c>
      <c r="F11" s="289">
        <f>'2. Muud tööjõukulud'!E4</f>
        <v>0</v>
      </c>
      <c r="G11" s="292">
        <f>SUM(D11:F11)</f>
        <v>0</v>
      </c>
      <c r="H11" s="499"/>
      <c r="I11" s="17"/>
    </row>
    <row r="12" spans="1:10" s="1" customFormat="1" ht="15.75" customHeight="1" x14ac:dyDescent="0.2">
      <c r="A12" s="469" t="str">
        <f>Eelarve!A38</f>
        <v>3. Projekti tegevustega otseselt seotud kulud (sh sisseostetud teenused, tööd ja väikevahendid)</v>
      </c>
      <c r="B12" s="255" t="s">
        <v>15</v>
      </c>
      <c r="C12" s="256">
        <f>'3. Tegevused'!B3</f>
        <v>0</v>
      </c>
      <c r="D12" s="257">
        <f>'3. Tegevused'!C3</f>
        <v>0</v>
      </c>
      <c r="E12" s="258">
        <f>'3. Tegevused'!D3</f>
        <v>0</v>
      </c>
      <c r="F12" s="256" t="s">
        <v>4</v>
      </c>
      <c r="G12" s="259"/>
      <c r="H12" s="498">
        <f t="shared" ref="H12" si="1">C12-G13</f>
        <v>0</v>
      </c>
      <c r="I12" s="17"/>
    </row>
    <row r="13" spans="1:10" s="1" customFormat="1" ht="15.75" customHeight="1" x14ac:dyDescent="0.2">
      <c r="A13" s="471"/>
      <c r="B13" s="288" t="s">
        <v>17</v>
      </c>
      <c r="C13" s="289"/>
      <c r="D13" s="290">
        <f>'3. Tegevused'!C4</f>
        <v>0</v>
      </c>
      <c r="E13" s="291">
        <f>'3. Tegevused'!D4</f>
        <v>0</v>
      </c>
      <c r="F13" s="289" t="s">
        <v>4</v>
      </c>
      <c r="G13" s="292">
        <f>SUM(D13:E13)</f>
        <v>0</v>
      </c>
      <c r="H13" s="499"/>
      <c r="I13" s="17"/>
    </row>
    <row r="14" spans="1:10" s="1" customFormat="1" ht="15.75" customHeight="1" x14ac:dyDescent="0.2">
      <c r="A14" s="469" t="str">
        <f>Eelarve!A77</f>
        <v xml:space="preserve">4. Projekti elluviimiseks vajaliku põhivara soetamisega seotud kulud </v>
      </c>
      <c r="B14" s="255" t="s">
        <v>15</v>
      </c>
      <c r="C14" s="256">
        <f>'4. Soetused'!B3</f>
        <v>0</v>
      </c>
      <c r="D14" s="257">
        <f>'4. Soetused'!C3</f>
        <v>0</v>
      </c>
      <c r="E14" s="258">
        <f>'4. Soetused'!D3</f>
        <v>0</v>
      </c>
      <c r="F14" s="256" t="s">
        <v>4</v>
      </c>
      <c r="G14" s="259"/>
      <c r="H14" s="498">
        <f t="shared" ref="H14" si="2">C14-G15</f>
        <v>0</v>
      </c>
      <c r="I14" s="17"/>
    </row>
    <row r="15" spans="1:10" s="1" customFormat="1" ht="15.75" customHeight="1" x14ac:dyDescent="0.2">
      <c r="A15" s="471"/>
      <c r="B15" s="288" t="s">
        <v>17</v>
      </c>
      <c r="C15" s="289"/>
      <c r="D15" s="290">
        <f>'4. Soetused'!C4</f>
        <v>0</v>
      </c>
      <c r="E15" s="291">
        <f>'4. Soetused'!D4</f>
        <v>0</v>
      </c>
      <c r="F15" s="289" t="s">
        <v>4</v>
      </c>
      <c r="G15" s="292">
        <f>SUM(D15:E15)</f>
        <v>0</v>
      </c>
      <c r="H15" s="499"/>
      <c r="I15" s="17"/>
    </row>
    <row r="16" spans="1:10" s="1" customFormat="1" ht="15.75" customHeight="1" x14ac:dyDescent="0.2">
      <c r="A16" s="469" t="str">
        <f>Eelarve!A88</f>
        <v>Toetuse saaja kaudsed kulud (kuni 15% otsestest projekti meeskonna tööjõukuludest)</v>
      </c>
      <c r="B16" s="255" t="s">
        <v>15</v>
      </c>
      <c r="C16" s="256">
        <f>Eelarve!E88</f>
        <v>0</v>
      </c>
      <c r="D16" s="257">
        <f>Eelarve!E88</f>
        <v>0</v>
      </c>
      <c r="E16" s="258" t="s">
        <v>4</v>
      </c>
      <c r="F16" s="256" t="s">
        <v>4</v>
      </c>
      <c r="G16" s="259"/>
      <c r="H16" s="498">
        <f t="shared" ref="H16" si="3">C16-G17</f>
        <v>0</v>
      </c>
      <c r="I16" s="17"/>
    </row>
    <row r="17" spans="1:9" s="1" customFormat="1" ht="15.75" customHeight="1" thickBot="1" x14ac:dyDescent="0.25">
      <c r="A17" s="517"/>
      <c r="B17" s="293" t="s">
        <v>17</v>
      </c>
      <c r="C17" s="294"/>
      <c r="D17" s="295"/>
      <c r="E17" s="296" t="s">
        <v>4</v>
      </c>
      <c r="F17" s="294" t="s">
        <v>4</v>
      </c>
      <c r="G17" s="297">
        <f>SUM(D17:E17)</f>
        <v>0</v>
      </c>
      <c r="H17" s="499"/>
      <c r="I17" s="17"/>
    </row>
    <row r="18" spans="1:9" s="1" customFormat="1" ht="21" customHeight="1" thickTop="1" x14ac:dyDescent="0.2">
      <c r="A18" s="260" t="s">
        <v>19</v>
      </c>
      <c r="B18" s="261"/>
      <c r="C18" s="262">
        <f>C8+C10+C12+C14+C16</f>
        <v>0</v>
      </c>
      <c r="D18" s="263">
        <f>D8+D10+D12+D14+D16</f>
        <v>0</v>
      </c>
      <c r="E18" s="264">
        <f>E8+E10+E12+E14</f>
        <v>0</v>
      </c>
      <c r="F18" s="264">
        <f>F10</f>
        <v>0</v>
      </c>
      <c r="G18" s="265"/>
      <c r="H18" s="304"/>
      <c r="I18" s="17"/>
    </row>
    <row r="19" spans="1:9" s="1" customFormat="1" ht="21" customHeight="1" thickBot="1" x14ac:dyDescent="0.25">
      <c r="A19" s="266" t="s">
        <v>20</v>
      </c>
      <c r="B19" s="267"/>
      <c r="C19" s="268"/>
      <c r="D19" s="269">
        <f>D9+D11+D13+D15+D17</f>
        <v>0</v>
      </c>
      <c r="E19" s="270">
        <f>E9+E11+E13+E15</f>
        <v>0</v>
      </c>
      <c r="F19" s="271">
        <f>F11</f>
        <v>0</v>
      </c>
      <c r="G19" s="305">
        <f>SUM(D19:F19)</f>
        <v>0</v>
      </c>
      <c r="H19" s="307">
        <f>C18-G19</f>
        <v>0</v>
      </c>
      <c r="I19" s="17"/>
    </row>
    <row r="20" spans="1:9" s="1" customFormat="1" ht="19.5" customHeight="1" thickTop="1" x14ac:dyDescent="0.2">
      <c r="A20" s="510" t="s">
        <v>66</v>
      </c>
      <c r="B20" s="511"/>
      <c r="C20" s="512"/>
      <c r="D20" s="272"/>
      <c r="E20" s="273">
        <f>IFERROR(E19/(E19+F19),0)</f>
        <v>0</v>
      </c>
      <c r="F20" s="273">
        <f>IFERROR(F19/(E19+F19),0)</f>
        <v>0</v>
      </c>
      <c r="G20" s="312">
        <f>IFERROR((E19+F19)/G19,0)</f>
        <v>0</v>
      </c>
      <c r="H20" s="276"/>
      <c r="I20" s="17"/>
    </row>
    <row r="21" spans="1:9" s="1" customFormat="1" ht="19.5" customHeight="1" x14ac:dyDescent="0.2">
      <c r="A21" s="510" t="s">
        <v>104</v>
      </c>
      <c r="B21" s="511"/>
      <c r="C21" s="512"/>
      <c r="D21" s="272">
        <f>IFERROR(D17/G9,0)</f>
        <v>0</v>
      </c>
      <c r="E21" s="273"/>
      <c r="F21" s="274"/>
      <c r="G21" s="275"/>
      <c r="H21" s="276"/>
      <c r="I21" s="17"/>
    </row>
    <row r="22" spans="1:9" s="1" customFormat="1" ht="19.5" customHeight="1" x14ac:dyDescent="0.2">
      <c r="A22" s="520" t="s">
        <v>67</v>
      </c>
      <c r="B22" s="520"/>
      <c r="C22" s="520"/>
      <c r="D22" s="308"/>
      <c r="E22" s="277"/>
      <c r="F22" s="277"/>
      <c r="G22" s="43"/>
      <c r="H22" s="276"/>
      <c r="I22" s="17"/>
    </row>
    <row r="23" spans="1:9" s="1" customFormat="1" ht="19.5" customHeight="1" x14ac:dyDescent="0.2">
      <c r="A23" s="520" t="s">
        <v>68</v>
      </c>
      <c r="B23" s="520"/>
      <c r="C23" s="520"/>
      <c r="D23" s="309">
        <f>D19-D22</f>
        <v>0</v>
      </c>
      <c r="E23" s="277"/>
      <c r="F23" s="277"/>
      <c r="G23" s="43"/>
      <c r="H23" s="276"/>
      <c r="I23" s="17"/>
    </row>
    <row r="24" spans="1:9" s="2" customFormat="1" ht="16.149999999999999" customHeight="1" x14ac:dyDescent="0.2">
      <c r="A24" s="513"/>
      <c r="B24" s="513"/>
      <c r="C24" s="513"/>
      <c r="D24" s="28"/>
      <c r="E24" s="300"/>
      <c r="F24" s="300"/>
      <c r="G24" s="29"/>
      <c r="H24" s="30"/>
      <c r="I24" s="30"/>
    </row>
    <row r="25" spans="1:9" ht="13.5" customHeight="1" x14ac:dyDescent="0.2">
      <c r="A25" s="514"/>
      <c r="B25" s="514"/>
      <c r="C25" s="514"/>
      <c r="D25" s="28"/>
      <c r="E25" s="300"/>
      <c r="F25" s="300"/>
      <c r="G25" s="29"/>
      <c r="H25" s="301"/>
      <c r="I25" s="30"/>
    </row>
    <row r="26" spans="1:9" x14ac:dyDescent="0.2">
      <c r="A26" s="529" t="s">
        <v>144</v>
      </c>
      <c r="B26" s="529"/>
      <c r="C26" s="21"/>
      <c r="D26" s="22"/>
      <c r="E26" s="23"/>
      <c r="F26" s="23"/>
      <c r="G26" s="24"/>
      <c r="H26" s="299"/>
      <c r="I26" s="18"/>
    </row>
    <row r="27" spans="1:9" x14ac:dyDescent="0.2">
      <c r="A27" s="19" t="s">
        <v>28</v>
      </c>
      <c r="B27" s="20"/>
      <c r="C27" s="21"/>
      <c r="D27" s="22"/>
      <c r="E27" s="23"/>
      <c r="F27" s="23"/>
      <c r="G27" s="24"/>
      <c r="H27" s="299"/>
      <c r="I27" s="18"/>
    </row>
    <row r="28" spans="1:9" x14ac:dyDescent="0.2">
      <c r="A28" s="25"/>
      <c r="B28" s="26"/>
      <c r="C28" s="27"/>
      <c r="D28" s="22"/>
      <c r="E28" s="24"/>
      <c r="F28" s="24"/>
      <c r="G28" s="24"/>
      <c r="H28" s="27"/>
      <c r="I28" s="18"/>
    </row>
    <row r="29" spans="1:9" x14ac:dyDescent="0.2">
      <c r="A29" s="11"/>
      <c r="B29" s="10"/>
      <c r="C29" s="12"/>
      <c r="D29" s="13"/>
      <c r="E29" s="14"/>
      <c r="F29" s="14"/>
      <c r="G29" s="14"/>
      <c r="H29" s="12"/>
    </row>
    <row r="30" spans="1:9" x14ac:dyDescent="0.2">
      <c r="A30" s="15"/>
    </row>
  </sheetData>
  <sheetProtection algorithmName="SHA-512" hashValue="ywsUtqs0Cf9eFATZrqmRQMolRk4vwBQKrn7PVgGo0DKRLrOGG3F9PJAZ3Lh+o1UMTv0snh/pFpFYSAfd1opZng==" saltValue="bn7iK/50YCILyghvkICr/A==" spinCount="100000" sheet="1" objects="1" scenarios="1"/>
  <protectedRanges>
    <protectedRange sqref="B2 D17 D22 A24" name="Range1"/>
  </protectedRanges>
  <mergeCells count="27">
    <mergeCell ref="A26:B26"/>
    <mergeCell ref="A20:C20"/>
    <mergeCell ref="A24:C25"/>
    <mergeCell ref="D5:D7"/>
    <mergeCell ref="A16:A17"/>
    <mergeCell ref="A8:A9"/>
    <mergeCell ref="A14:A15"/>
    <mergeCell ref="A10:A11"/>
    <mergeCell ref="A21:C21"/>
    <mergeCell ref="A22:C22"/>
    <mergeCell ref="A23:C23"/>
    <mergeCell ref="B4:B7"/>
    <mergeCell ref="A4:A7"/>
    <mergeCell ref="A12:A13"/>
    <mergeCell ref="H8:H9"/>
    <mergeCell ref="C1:H1"/>
    <mergeCell ref="H4:H7"/>
    <mergeCell ref="H16:H17"/>
    <mergeCell ref="H14:H15"/>
    <mergeCell ref="H12:H13"/>
    <mergeCell ref="H10:H11"/>
    <mergeCell ref="D4:G4"/>
    <mergeCell ref="G5:G7"/>
    <mergeCell ref="C4:C7"/>
    <mergeCell ref="E5:F5"/>
    <mergeCell ref="E6:E7"/>
    <mergeCell ref="F6:F7"/>
  </mergeCells>
  <conditionalFormatting sqref="D19">
    <cfRule type="cellIs" dxfId="4" priority="7" operator="greaterThan">
      <formula>$D$18</formula>
    </cfRule>
  </conditionalFormatting>
  <conditionalFormatting sqref="E20">
    <cfRule type="cellIs" dxfId="3" priority="5" operator="lessThan">
      <formula>0.5</formula>
    </cfRule>
  </conditionalFormatting>
  <conditionalFormatting sqref="D17">
    <cfRule type="cellIs" dxfId="2" priority="4" operator="greaterThan">
      <formula>$C$16</formula>
    </cfRule>
  </conditionalFormatting>
  <conditionalFormatting sqref="D21">
    <cfRule type="cellIs" dxfId="1" priority="3" operator="greaterThan">
      <formula>0.15</formula>
    </cfRule>
  </conditionalFormatting>
  <conditionalFormatting sqref="G20">
    <cfRule type="cellIs" dxfId="0" priority="1" operator="lessThan">
      <formula>0.1</formula>
    </cfRule>
  </conditionalFormatting>
  <pageMargins left="0.51181102362204722" right="0.31496062992125984" top="0.74803149606299213" bottom="0.35433070866141736" header="0.31496062992125984" footer="0.31496062992125984"/>
  <pageSetup paperSize="9" scale="96" fitToHeight="0" orientation="landscape" blackAndWhite="1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Eelarve</vt:lpstr>
      <vt:lpstr>Kaudsed kulud</vt:lpstr>
      <vt:lpstr>1. Meeskonna tööjõukulud</vt:lpstr>
      <vt:lpstr>2. Muud tööjõukulud</vt:lpstr>
      <vt:lpstr>3. Tegevused</vt:lpstr>
      <vt:lpstr>4. Soetused</vt:lpstr>
      <vt:lpstr>KOOND</vt:lpstr>
      <vt:lpstr>'1. Meeskonna tööjõukulud'!Print_Area</vt:lpstr>
      <vt:lpstr>'2. Muud tööjõukulud'!Print_Area</vt:lpstr>
      <vt:lpstr>'3. Tegevused'!Print_Area</vt:lpstr>
      <vt:lpstr>'4. Soetused'!Print_Area</vt:lpstr>
      <vt:lpstr>Eelarve!Print_Area</vt:lpstr>
      <vt:lpstr>KOOND!Print_Area</vt:lpstr>
    </vt:vector>
  </TitlesOfParts>
  <Company>ÜL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ksenia@oef.org.ee</dc:creator>
  <cp:lastModifiedBy>Ksenia</cp:lastModifiedBy>
  <cp:lastPrinted>2019-12-17T10:37:37Z</cp:lastPrinted>
  <dcterms:created xsi:type="dcterms:W3CDTF">2008-04-13T08:03:52Z</dcterms:created>
  <dcterms:modified xsi:type="dcterms:W3CDTF">2020-02-05T13:19:43Z</dcterms:modified>
</cp:coreProperties>
</file>